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оспитатель 6\Desktop\"/>
    </mc:Choice>
  </mc:AlternateContent>
  <bookViews>
    <workbookView xWindow="-108" yWindow="-108" windowWidth="23256" windowHeight="12576" activeTab="1"/>
  </bookViews>
  <sheets>
    <sheet name="Лист1" sheetId="4" r:id="rId1"/>
    <sheet name="Группа раннего возраста" sheetId="1" r:id="rId2"/>
    <sheet name="Младшая группа" sheetId="2" r:id="rId3"/>
    <sheet name="Средняя группа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1" l="1"/>
  <c r="E51" i="1"/>
  <c r="E50" i="1"/>
  <c r="G48" i="1"/>
  <c r="G47" i="1"/>
  <c r="G46" i="1"/>
  <c r="E48" i="1"/>
  <c r="E47" i="1"/>
  <c r="E46" i="1"/>
  <c r="E43" i="1"/>
  <c r="E42" i="1"/>
  <c r="E41" i="1"/>
  <c r="G39" i="1"/>
  <c r="G38" i="1"/>
  <c r="G37" i="1"/>
  <c r="E39" i="1"/>
  <c r="E38" i="1"/>
  <c r="E37" i="1"/>
  <c r="E34" i="1"/>
  <c r="E32" i="1"/>
  <c r="D46" i="1"/>
  <c r="O45" i="2" l="1"/>
  <c r="N45" i="2"/>
  <c r="O44" i="2"/>
  <c r="O43" i="2"/>
  <c r="O42" i="2"/>
  <c r="N44" i="2"/>
  <c r="N43" i="2"/>
  <c r="N42" i="2"/>
  <c r="I34" i="2"/>
  <c r="I36" i="2" s="1"/>
  <c r="H36" i="2"/>
  <c r="I35" i="2"/>
  <c r="I33" i="2"/>
  <c r="H35" i="2"/>
  <c r="H34" i="2"/>
  <c r="H33" i="2"/>
  <c r="D46" i="2" l="1"/>
  <c r="L42" i="2"/>
  <c r="J42" i="2"/>
  <c r="H42" i="2"/>
  <c r="F42" i="2"/>
  <c r="D42" i="2"/>
  <c r="D37" i="2"/>
  <c r="F33" i="2"/>
  <c r="F25" i="2"/>
  <c r="H25" i="2"/>
  <c r="K25" i="2"/>
  <c r="M25" i="2"/>
  <c r="N25" i="2"/>
  <c r="P25" i="2"/>
  <c r="Q25" i="2"/>
  <c r="R25" i="2"/>
  <c r="U25" i="2"/>
  <c r="X25" i="2"/>
  <c r="AA25" i="2"/>
  <c r="AD25" i="2"/>
  <c r="AG25" i="2"/>
  <c r="AJ25" i="2"/>
  <c r="AM25" i="2"/>
  <c r="AO25" i="2"/>
  <c r="AP25" i="2"/>
  <c r="AS25" i="2"/>
  <c r="AV25" i="2"/>
  <c r="AY25" i="2"/>
  <c r="BB25" i="2"/>
  <c r="BE25" i="2"/>
  <c r="BG25" i="2"/>
  <c r="BH25" i="2"/>
  <c r="BJ25" i="2"/>
  <c r="BK25" i="2"/>
  <c r="BM25" i="2"/>
  <c r="BN25" i="2"/>
  <c r="BP25" i="2"/>
  <c r="BQ25" i="2"/>
  <c r="BT25" i="2"/>
  <c r="BV25" i="2"/>
  <c r="BW25" i="2"/>
  <c r="BZ25" i="2"/>
  <c r="CB25" i="2"/>
  <c r="CC25" i="2"/>
  <c r="CD25" i="2"/>
  <c r="CF25" i="2"/>
  <c r="CH25" i="2"/>
  <c r="CI25" i="2"/>
  <c r="CK25" i="2"/>
  <c r="CL25" i="2"/>
  <c r="CO25" i="2"/>
  <c r="CQ25" i="2"/>
  <c r="CR25" i="2"/>
  <c r="CU25" i="2"/>
  <c r="CX25" i="2"/>
  <c r="DA25" i="2"/>
  <c r="DD25" i="2"/>
  <c r="DE25" i="2"/>
  <c r="DG25" i="2"/>
  <c r="DI25" i="2"/>
  <c r="DJ25" i="2"/>
  <c r="DK25" i="2"/>
  <c r="DM25" i="2"/>
  <c r="DP25" i="2"/>
  <c r="DR25" i="2"/>
  <c r="EI24" i="3" l="1"/>
  <c r="EI25" i="3" s="1"/>
  <c r="DR24" i="2" l="1"/>
  <c r="DQ24" i="2"/>
  <c r="DQ25" i="2" s="1"/>
  <c r="DP24" i="2"/>
  <c r="DO24" i="2"/>
  <c r="DO25" i="2" s="1"/>
  <c r="DN24" i="2"/>
  <c r="DN25" i="2" s="1"/>
  <c r="DM24" i="2"/>
  <c r="DL24" i="2"/>
  <c r="DL25" i="2" s="1"/>
  <c r="DK24" i="2"/>
  <c r="DJ24" i="2"/>
  <c r="DI24" i="2"/>
  <c r="DH24" i="2"/>
  <c r="DH25" i="2" s="1"/>
  <c r="DG24" i="2"/>
  <c r="DF24" i="2"/>
  <c r="DF25" i="2" s="1"/>
  <c r="DE24" i="2"/>
  <c r="DD24" i="2"/>
  <c r="DC24" i="2"/>
  <c r="DC25" i="2" s="1"/>
  <c r="DB24" i="2"/>
  <c r="DB25" i="2" s="1"/>
  <c r="DA24" i="2"/>
  <c r="CZ24" i="2"/>
  <c r="CZ25" i="2" s="1"/>
  <c r="CY24" i="2"/>
  <c r="CY25" i="2" s="1"/>
  <c r="CX24" i="2"/>
  <c r="CW24" i="2"/>
  <c r="CW25" i="2" s="1"/>
  <c r="CV24" i="2"/>
  <c r="CV25" i="2" s="1"/>
  <c r="CU24" i="2"/>
  <c r="CT24" i="2"/>
  <c r="CT25" i="2" s="1"/>
  <c r="CS24" i="2"/>
  <c r="CS25" i="2" s="1"/>
  <c r="CR24" i="2"/>
  <c r="CQ24" i="2"/>
  <c r="CP24" i="2"/>
  <c r="CP25" i="2" s="1"/>
  <c r="CO24" i="2"/>
  <c r="CN24" i="2"/>
  <c r="CN25" i="2" s="1"/>
  <c r="CM24" i="2"/>
  <c r="CM25" i="2" s="1"/>
  <c r="CL24" i="2"/>
  <c r="CK24" i="2"/>
  <c r="CJ24" i="2"/>
  <c r="CJ25" i="2" s="1"/>
  <c r="CI24" i="2"/>
  <c r="CH24" i="2"/>
  <c r="CG24" i="2"/>
  <c r="CG25" i="2" s="1"/>
  <c r="CF24" i="2"/>
  <c r="CE24" i="2"/>
  <c r="CE25" i="2" s="1"/>
  <c r="CD24" i="2"/>
  <c r="CC24" i="2"/>
  <c r="CB24" i="2"/>
  <c r="CA24" i="2"/>
  <c r="CA25" i="2" s="1"/>
  <c r="BZ24" i="2"/>
  <c r="BY24" i="2"/>
  <c r="BY25" i="2" s="1"/>
  <c r="BX24" i="2"/>
  <c r="BX25" i="2" s="1"/>
  <c r="BW24" i="2"/>
  <c r="BV24" i="2"/>
  <c r="BU24" i="2"/>
  <c r="BU25" i="2" s="1"/>
  <c r="BT24" i="2"/>
  <c r="BS24" i="2"/>
  <c r="BS25" i="2" s="1"/>
  <c r="BR24" i="2"/>
  <c r="BR25" i="2" s="1"/>
  <c r="BQ24" i="2"/>
  <c r="BP24" i="2"/>
  <c r="BO24" i="2"/>
  <c r="BO25" i="2" s="1"/>
  <c r="BN24" i="2"/>
  <c r="BM24" i="2"/>
  <c r="BL24" i="2"/>
  <c r="BL25" i="2" s="1"/>
  <c r="BK24" i="2"/>
  <c r="BJ24" i="2"/>
  <c r="BI24" i="2"/>
  <c r="BI25" i="2" s="1"/>
  <c r="BH24" i="2"/>
  <c r="BG24" i="2"/>
  <c r="BF24" i="2"/>
  <c r="BF25" i="2" s="1"/>
  <c r="BE24" i="2"/>
  <c r="BD24" i="2"/>
  <c r="BD25" i="2" s="1"/>
  <c r="BC24" i="2"/>
  <c r="BC25" i="2" s="1"/>
  <c r="BB24" i="2"/>
  <c r="BA24" i="2"/>
  <c r="BA25" i="2" s="1"/>
  <c r="AZ24" i="2"/>
  <c r="AZ25" i="2" s="1"/>
  <c r="AY24" i="2"/>
  <c r="AX24" i="2"/>
  <c r="AX25" i="2" s="1"/>
  <c r="AW24" i="2"/>
  <c r="AW25" i="2" s="1"/>
  <c r="AV24" i="2"/>
  <c r="AU24" i="2"/>
  <c r="AU25" i="2" s="1"/>
  <c r="AT24" i="2"/>
  <c r="AT25" i="2" s="1"/>
  <c r="AS24" i="2"/>
  <c r="AR24" i="2"/>
  <c r="AR25" i="2" s="1"/>
  <c r="AQ24" i="2"/>
  <c r="AQ25" i="2" s="1"/>
  <c r="AP24" i="2"/>
  <c r="AO24" i="2"/>
  <c r="AN24" i="2"/>
  <c r="AN25" i="2" s="1"/>
  <c r="AM24" i="2"/>
  <c r="AL24" i="2"/>
  <c r="AL25" i="2" s="1"/>
  <c r="AK24" i="2"/>
  <c r="AK25" i="2" s="1"/>
  <c r="AJ24" i="2"/>
  <c r="AI24" i="2"/>
  <c r="AI25" i="2" s="1"/>
  <c r="AH24" i="2"/>
  <c r="AH25" i="2" s="1"/>
  <c r="AG24" i="2"/>
  <c r="AF24" i="2"/>
  <c r="AF25" i="2" s="1"/>
  <c r="AE24" i="2"/>
  <c r="AE25" i="2" s="1"/>
  <c r="AD24" i="2"/>
  <c r="AC24" i="2"/>
  <c r="AC25" i="2" s="1"/>
  <c r="AB24" i="2"/>
  <c r="AB25" i="2" s="1"/>
  <c r="AA24" i="2"/>
  <c r="Z24" i="2"/>
  <c r="Z25" i="2" s="1"/>
  <c r="Y24" i="2"/>
  <c r="Y25" i="2" s="1"/>
  <c r="X24" i="2"/>
  <c r="W24" i="2"/>
  <c r="W25" i="2" s="1"/>
  <c r="V24" i="2"/>
  <c r="V25" i="2" s="1"/>
  <c r="U24" i="2"/>
  <c r="T24" i="2"/>
  <c r="T25" i="2" s="1"/>
  <c r="S24" i="2"/>
  <c r="S25" i="2" s="1"/>
  <c r="R24" i="2"/>
  <c r="Q24" i="2"/>
  <c r="P24" i="2"/>
  <c r="O24" i="2"/>
  <c r="O25" i="2" s="1"/>
  <c r="N24" i="2"/>
  <c r="M24" i="2"/>
  <c r="L24" i="2"/>
  <c r="L25" i="2" s="1"/>
  <c r="K24" i="2"/>
  <c r="J24" i="2"/>
  <c r="J25" i="2" s="1"/>
  <c r="I24" i="2"/>
  <c r="I25" i="2" s="1"/>
  <c r="H24" i="2"/>
  <c r="G24" i="2"/>
  <c r="G25" i="2" s="1"/>
  <c r="F24" i="2"/>
  <c r="E24" i="2"/>
  <c r="E25" i="2" s="1"/>
  <c r="D24" i="2"/>
  <c r="D25" i="2" s="1"/>
  <c r="C24" i="2"/>
  <c r="C25" i="2" s="1"/>
  <c r="FK24" i="3"/>
  <c r="FK25" i="3" s="1"/>
  <c r="FJ24" i="3"/>
  <c r="FJ25" i="3" s="1"/>
  <c r="FI24" i="3"/>
  <c r="FI25" i="3" s="1"/>
  <c r="FH24" i="3"/>
  <c r="FH25" i="3" s="1"/>
  <c r="FG24" i="3"/>
  <c r="FG25" i="3" s="1"/>
  <c r="FF24" i="3"/>
  <c r="FF25" i="3" s="1"/>
  <c r="FE24" i="3"/>
  <c r="FE25" i="3" s="1"/>
  <c r="FD24" i="3"/>
  <c r="FD25" i="3" s="1"/>
  <c r="FC24" i="3"/>
  <c r="FC25" i="3" s="1"/>
  <c r="FB24" i="3"/>
  <c r="FB25" i="3" s="1"/>
  <c r="FA24" i="3"/>
  <c r="FA25" i="3" s="1"/>
  <c r="EZ24" i="3"/>
  <c r="EZ25" i="3" s="1"/>
  <c r="EY24" i="3"/>
  <c r="EY25" i="3" s="1"/>
  <c r="EX24" i="3"/>
  <c r="EX25" i="3" s="1"/>
  <c r="EW24" i="3"/>
  <c r="EW25" i="3" s="1"/>
  <c r="EV24" i="3"/>
  <c r="EV25" i="3" s="1"/>
  <c r="EU24" i="3"/>
  <c r="EU25" i="3" s="1"/>
  <c r="ET24" i="3"/>
  <c r="ET25" i="3" s="1"/>
  <c r="ES24" i="3"/>
  <c r="ES25" i="3" s="1"/>
  <c r="ER24" i="3"/>
  <c r="ER25" i="3" s="1"/>
  <c r="EQ24" i="3"/>
  <c r="EQ25" i="3" s="1"/>
  <c r="EP24" i="3"/>
  <c r="EP25" i="3" s="1"/>
  <c r="EO24" i="3"/>
  <c r="EO25" i="3" s="1"/>
  <c r="EN24" i="3"/>
  <c r="EN25" i="3" s="1"/>
  <c r="EM24" i="3"/>
  <c r="EM25" i="3" s="1"/>
  <c r="EL24" i="3"/>
  <c r="EL25" i="3" s="1"/>
  <c r="EK24" i="3"/>
  <c r="EK25" i="3" s="1"/>
  <c r="EJ24" i="3"/>
  <c r="EJ25" i="3" s="1"/>
  <c r="EH24" i="3"/>
  <c r="EH25" i="3" s="1"/>
  <c r="EG24" i="3"/>
  <c r="EG25" i="3" s="1"/>
  <c r="EF24" i="3"/>
  <c r="EF25" i="3" s="1"/>
  <c r="EE24" i="3"/>
  <c r="EE25" i="3" s="1"/>
  <c r="ED24" i="3"/>
  <c r="ED25" i="3" s="1"/>
  <c r="EC24" i="3"/>
  <c r="EC25" i="3" s="1"/>
  <c r="EB24" i="3"/>
  <c r="EB25" i="3" s="1"/>
  <c r="EA24" i="3"/>
  <c r="EA25" i="3" s="1"/>
  <c r="DZ24" i="3"/>
  <c r="DZ25" i="3" s="1"/>
  <c r="DY24" i="3"/>
  <c r="DY25" i="3" s="1"/>
  <c r="DX24" i="3"/>
  <c r="DX25" i="3" s="1"/>
  <c r="DW24" i="3"/>
  <c r="DW25" i="3" s="1"/>
  <c r="DV24" i="3"/>
  <c r="DV25" i="3" s="1"/>
  <c r="DU24" i="3"/>
  <c r="DU25" i="3" s="1"/>
  <c r="DT24" i="3"/>
  <c r="DT25" i="3" s="1"/>
  <c r="DS24" i="3"/>
  <c r="DS25" i="3" s="1"/>
  <c r="DR24" i="3"/>
  <c r="DR25" i="3" s="1"/>
  <c r="DQ24" i="3"/>
  <c r="DQ25" i="3" s="1"/>
  <c r="DP24" i="3"/>
  <c r="DP25" i="3" s="1"/>
  <c r="DO24" i="3"/>
  <c r="DO25" i="3" s="1"/>
  <c r="DN24" i="3"/>
  <c r="DN25" i="3" s="1"/>
  <c r="DM24" i="3"/>
  <c r="DM25" i="3" s="1"/>
  <c r="DL24" i="3"/>
  <c r="DL25" i="3" s="1"/>
  <c r="DK24" i="3"/>
  <c r="DK25" i="3" s="1"/>
  <c r="DJ24" i="3"/>
  <c r="DJ25" i="3" s="1"/>
  <c r="DI24" i="3"/>
  <c r="DI25" i="3" s="1"/>
  <c r="DH24" i="3"/>
  <c r="DH25" i="3" s="1"/>
  <c r="DG24" i="3"/>
  <c r="DG25" i="3" s="1"/>
  <c r="DF24" i="3"/>
  <c r="DF25" i="3" s="1"/>
  <c r="DE24" i="3"/>
  <c r="DE25" i="3" s="1"/>
  <c r="DD24" i="3"/>
  <c r="DD25" i="3" s="1"/>
  <c r="DC24" i="3"/>
  <c r="DC25" i="3" s="1"/>
  <c r="DB24" i="3"/>
  <c r="DB25" i="3" s="1"/>
  <c r="DA24" i="3"/>
  <c r="DA25" i="3" s="1"/>
  <c r="CZ24" i="3"/>
  <c r="CZ25" i="3" s="1"/>
  <c r="CY24" i="3"/>
  <c r="CY25" i="3" s="1"/>
  <c r="CX24" i="3"/>
  <c r="CX25" i="3" s="1"/>
  <c r="CW24" i="3"/>
  <c r="CW25" i="3" s="1"/>
  <c r="CV24" i="3"/>
  <c r="CV25" i="3" s="1"/>
  <c r="CU24" i="3"/>
  <c r="CU25" i="3" s="1"/>
  <c r="CT24" i="3"/>
  <c r="CT25" i="3" s="1"/>
  <c r="CS24" i="3"/>
  <c r="CS25" i="3" s="1"/>
  <c r="CR24" i="3"/>
  <c r="CR25" i="3" s="1"/>
  <c r="CQ24" i="3"/>
  <c r="CQ25" i="3" s="1"/>
  <c r="CP24" i="3"/>
  <c r="CP25" i="3" s="1"/>
  <c r="CO24" i="3"/>
  <c r="CO25" i="3" s="1"/>
  <c r="CN24" i="3"/>
  <c r="CN25" i="3" s="1"/>
  <c r="CM24" i="3"/>
  <c r="CM25" i="3" s="1"/>
  <c r="CL24" i="3"/>
  <c r="CL25" i="3" s="1"/>
  <c r="CK24" i="3"/>
  <c r="CK25" i="3" s="1"/>
  <c r="CJ24" i="3"/>
  <c r="CJ25" i="3" s="1"/>
  <c r="CI24" i="3"/>
  <c r="CI25" i="3" s="1"/>
  <c r="CH24" i="3"/>
  <c r="CH25" i="3" s="1"/>
  <c r="CG24" i="3"/>
  <c r="CG25" i="3" s="1"/>
  <c r="CF24" i="3"/>
  <c r="CF25" i="3" s="1"/>
  <c r="CE24" i="3"/>
  <c r="CE25" i="3" s="1"/>
  <c r="CD24" i="3"/>
  <c r="CD25" i="3" s="1"/>
  <c r="CC24" i="3"/>
  <c r="CC25" i="3" s="1"/>
  <c r="CB24" i="3"/>
  <c r="CB25" i="3" s="1"/>
  <c r="CA24" i="3"/>
  <c r="CA25" i="3" s="1"/>
  <c r="BZ24" i="3"/>
  <c r="BZ25" i="3" s="1"/>
  <c r="BY24" i="3"/>
  <c r="BY25" i="3" s="1"/>
  <c r="BX24" i="3"/>
  <c r="BX25" i="3" s="1"/>
  <c r="BW24" i="3"/>
  <c r="BW25" i="3" s="1"/>
  <c r="BV24" i="3"/>
  <c r="BV25" i="3" s="1"/>
  <c r="BU24" i="3"/>
  <c r="BU25" i="3" s="1"/>
  <c r="BT24" i="3"/>
  <c r="BT25" i="3" s="1"/>
  <c r="BS24" i="3"/>
  <c r="BS25" i="3" s="1"/>
  <c r="BR24" i="3"/>
  <c r="BR25" i="3" s="1"/>
  <c r="BQ24" i="3"/>
  <c r="BQ25" i="3" s="1"/>
  <c r="BP24" i="3"/>
  <c r="BP25" i="3" s="1"/>
  <c r="BO24" i="3"/>
  <c r="BO25" i="3" s="1"/>
  <c r="BN24" i="3"/>
  <c r="BN25" i="3" s="1"/>
  <c r="BM24" i="3"/>
  <c r="BM25" i="3" s="1"/>
  <c r="BL24" i="3"/>
  <c r="BL25" i="3" s="1"/>
  <c r="BK24" i="3"/>
  <c r="BK25" i="3" s="1"/>
  <c r="BJ24" i="3"/>
  <c r="BJ25" i="3" s="1"/>
  <c r="BI24" i="3"/>
  <c r="BI25" i="3" s="1"/>
  <c r="BH24" i="3"/>
  <c r="BH25" i="3" s="1"/>
  <c r="BG24" i="3"/>
  <c r="BG25" i="3" s="1"/>
  <c r="BF24" i="3"/>
  <c r="BF25" i="3" s="1"/>
  <c r="BE24" i="3"/>
  <c r="BE25" i="3" s="1"/>
  <c r="BD24" i="3"/>
  <c r="BD25" i="3" s="1"/>
  <c r="BC24" i="3"/>
  <c r="BC25" i="3" s="1"/>
  <c r="BB24" i="3"/>
  <c r="BB25" i="3" s="1"/>
  <c r="BA24" i="3"/>
  <c r="BA25" i="3" s="1"/>
  <c r="AZ24" i="3"/>
  <c r="AZ25" i="3" s="1"/>
  <c r="AY24" i="3"/>
  <c r="AY25" i="3" s="1"/>
  <c r="AX24" i="3"/>
  <c r="AX25" i="3" s="1"/>
  <c r="AW24" i="3"/>
  <c r="AW25" i="3" s="1"/>
  <c r="AV24" i="3"/>
  <c r="AV25" i="3" s="1"/>
  <c r="AU24" i="3"/>
  <c r="AU25" i="3" s="1"/>
  <c r="AT24" i="3"/>
  <c r="AT25" i="3" s="1"/>
  <c r="AS24" i="3"/>
  <c r="AS25" i="3" s="1"/>
  <c r="AR24" i="3"/>
  <c r="AR25" i="3" s="1"/>
  <c r="AQ24" i="3"/>
  <c r="AQ25" i="3" s="1"/>
  <c r="AP24" i="3"/>
  <c r="AP25" i="3" s="1"/>
  <c r="AO24" i="3"/>
  <c r="AO25" i="3" s="1"/>
  <c r="AN24" i="3"/>
  <c r="AN25" i="3" s="1"/>
  <c r="AM24" i="3"/>
  <c r="AM25" i="3" s="1"/>
  <c r="AL24" i="3"/>
  <c r="AL25" i="3" s="1"/>
  <c r="AK24" i="3"/>
  <c r="AK25" i="3" s="1"/>
  <c r="AJ24" i="3"/>
  <c r="AJ25" i="3" s="1"/>
  <c r="AI24" i="3"/>
  <c r="AI25" i="3" s="1"/>
  <c r="AH24" i="3"/>
  <c r="AH25" i="3" s="1"/>
  <c r="AG24" i="3"/>
  <c r="AG25" i="3" s="1"/>
  <c r="AF24" i="3"/>
  <c r="AF25" i="3" s="1"/>
  <c r="AE24" i="3"/>
  <c r="AE25" i="3" s="1"/>
  <c r="AD24" i="3"/>
  <c r="AD25" i="3" s="1"/>
  <c r="AC24" i="3"/>
  <c r="AC25" i="3" s="1"/>
  <c r="AB24" i="3"/>
  <c r="AB25" i="3" s="1"/>
  <c r="AA24" i="3"/>
  <c r="AA25" i="3" s="1"/>
  <c r="Z24" i="3"/>
  <c r="Z25" i="3" s="1"/>
  <c r="Y24" i="3"/>
  <c r="Y25" i="3" s="1"/>
  <c r="X24" i="3"/>
  <c r="X25" i="3" s="1"/>
  <c r="W24" i="3"/>
  <c r="W25" i="3" s="1"/>
  <c r="V24" i="3"/>
  <c r="V25" i="3" s="1"/>
  <c r="U24" i="3"/>
  <c r="U25" i="3" s="1"/>
  <c r="T24" i="3"/>
  <c r="T25" i="3" s="1"/>
  <c r="S24" i="3"/>
  <c r="S25" i="3" s="1"/>
  <c r="R24" i="3"/>
  <c r="R25" i="3" s="1"/>
  <c r="Q24" i="3"/>
  <c r="Q25" i="3" s="1"/>
  <c r="P24" i="3"/>
  <c r="P25" i="3" s="1"/>
  <c r="O24" i="3"/>
  <c r="O25" i="3" s="1"/>
  <c r="N24" i="3"/>
  <c r="N25" i="3" s="1"/>
  <c r="M24" i="3"/>
  <c r="M25" i="3" s="1"/>
  <c r="L24" i="3"/>
  <c r="L25" i="3" s="1"/>
  <c r="K24" i="3"/>
  <c r="K25" i="3" s="1"/>
  <c r="J24" i="3"/>
  <c r="J25" i="3" s="1"/>
  <c r="I24" i="3"/>
  <c r="I25" i="3" s="1"/>
  <c r="H24" i="3"/>
  <c r="H25" i="3" s="1"/>
  <c r="G24" i="3"/>
  <c r="G25" i="3" s="1"/>
  <c r="F24" i="3"/>
  <c r="F25" i="3" s="1"/>
  <c r="E24" i="3"/>
  <c r="E25" i="3" s="1"/>
  <c r="D24" i="3"/>
  <c r="D25" i="3" s="1"/>
  <c r="C24" i="3"/>
  <c r="C25" i="3" s="1"/>
  <c r="DO28" i="1"/>
  <c r="DO29" i="1" s="1"/>
  <c r="DN28" i="1"/>
  <c r="DN29" i="1" s="1"/>
  <c r="DM28" i="1"/>
  <c r="DM29" i="1" s="1"/>
  <c r="DL28" i="1"/>
  <c r="DL29" i="1" s="1"/>
  <c r="DK28" i="1"/>
  <c r="DK29" i="1" s="1"/>
  <c r="DJ28" i="1"/>
  <c r="DJ29" i="1" s="1"/>
  <c r="DI28" i="1"/>
  <c r="DI29" i="1" s="1"/>
  <c r="DH28" i="1"/>
  <c r="DH29" i="1" s="1"/>
  <c r="DG28" i="1"/>
  <c r="DG29" i="1" s="1"/>
  <c r="DF28" i="1"/>
  <c r="DF29" i="1" s="1"/>
  <c r="DE28" i="1"/>
  <c r="DE29" i="1" s="1"/>
  <c r="DD28" i="1"/>
  <c r="DD29" i="1" s="1"/>
  <c r="DC28" i="1"/>
  <c r="DC29" i="1" s="1"/>
  <c r="DB28" i="1"/>
  <c r="DB29" i="1" s="1"/>
  <c r="DA28" i="1"/>
  <c r="DA29" i="1" s="1"/>
  <c r="CZ28" i="1"/>
  <c r="CZ29" i="1" s="1"/>
  <c r="CY28" i="1"/>
  <c r="CY29" i="1" s="1"/>
  <c r="CX28" i="1"/>
  <c r="CX29" i="1" s="1"/>
  <c r="CW28" i="1"/>
  <c r="CW29" i="1" s="1"/>
  <c r="CV28" i="1"/>
  <c r="CV29" i="1" s="1"/>
  <c r="CU28" i="1"/>
  <c r="CU29" i="1" s="1"/>
  <c r="CT28" i="1"/>
  <c r="CT29" i="1" s="1"/>
  <c r="CS28" i="1"/>
  <c r="CS29" i="1" s="1"/>
  <c r="CR28" i="1"/>
  <c r="CR29" i="1" s="1"/>
  <c r="CQ28" i="1"/>
  <c r="CQ29" i="1" s="1"/>
  <c r="CP28" i="1"/>
  <c r="CP29" i="1" s="1"/>
  <c r="CO28" i="1"/>
  <c r="CO29" i="1" s="1"/>
  <c r="CN28" i="1"/>
  <c r="CN29" i="1" s="1"/>
  <c r="CM28" i="1"/>
  <c r="CM29" i="1" s="1"/>
  <c r="CL28" i="1"/>
  <c r="CL29" i="1" s="1"/>
  <c r="CK28" i="1"/>
  <c r="CK29" i="1" s="1"/>
  <c r="CJ28" i="1"/>
  <c r="CJ29" i="1" s="1"/>
  <c r="CI28" i="1"/>
  <c r="CI29" i="1" s="1"/>
  <c r="CH28" i="1"/>
  <c r="CH29" i="1" s="1"/>
  <c r="CG28" i="1"/>
  <c r="CG29" i="1" s="1"/>
  <c r="CF28" i="1"/>
  <c r="CF29" i="1" s="1"/>
  <c r="CE28" i="1"/>
  <c r="CE29" i="1" s="1"/>
  <c r="CD28" i="1"/>
  <c r="CD29" i="1" s="1"/>
  <c r="CC28" i="1"/>
  <c r="CC29" i="1" s="1"/>
  <c r="CB28" i="1"/>
  <c r="CB29" i="1" s="1"/>
  <c r="CA28" i="1"/>
  <c r="CA29" i="1" s="1"/>
  <c r="BZ28" i="1"/>
  <c r="BZ29" i="1" s="1"/>
  <c r="BY28" i="1"/>
  <c r="BY29" i="1" s="1"/>
  <c r="BX28" i="1"/>
  <c r="BX29" i="1" s="1"/>
  <c r="BW28" i="1"/>
  <c r="BW29" i="1" s="1"/>
  <c r="BV28" i="1"/>
  <c r="BV29" i="1" s="1"/>
  <c r="BU28" i="1"/>
  <c r="BU29" i="1" s="1"/>
  <c r="BT28" i="1"/>
  <c r="BT29" i="1" s="1"/>
  <c r="BS28" i="1"/>
  <c r="BS29" i="1" s="1"/>
  <c r="BR28" i="1"/>
  <c r="BR29" i="1" s="1"/>
  <c r="BQ28" i="1"/>
  <c r="BQ29" i="1" s="1"/>
  <c r="BP28" i="1"/>
  <c r="BP29" i="1" s="1"/>
  <c r="BO28" i="1"/>
  <c r="BO29" i="1" s="1"/>
  <c r="BN28" i="1"/>
  <c r="BN29" i="1" s="1"/>
  <c r="BM28" i="1"/>
  <c r="BM29" i="1" s="1"/>
  <c r="BL28" i="1"/>
  <c r="BL29" i="1" s="1"/>
  <c r="BK28" i="1"/>
  <c r="BK29" i="1" s="1"/>
  <c r="BJ28" i="1"/>
  <c r="BJ29" i="1" s="1"/>
  <c r="BI28" i="1"/>
  <c r="BI29" i="1" s="1"/>
  <c r="BH28" i="1"/>
  <c r="BH29" i="1" s="1"/>
  <c r="BG28" i="1"/>
  <c r="BG29" i="1" s="1"/>
  <c r="BF28" i="1"/>
  <c r="BF29" i="1" s="1"/>
  <c r="BE28" i="1"/>
  <c r="BE29" i="1" s="1"/>
  <c r="BD28" i="1"/>
  <c r="BD29" i="1" s="1"/>
  <c r="BC28" i="1"/>
  <c r="BC29" i="1" s="1"/>
  <c r="BB28" i="1"/>
  <c r="BB29" i="1" s="1"/>
  <c r="BA28" i="1"/>
  <c r="BA29" i="1" s="1"/>
  <c r="AZ28" i="1"/>
  <c r="AZ29" i="1" s="1"/>
  <c r="AY28" i="1"/>
  <c r="AY29" i="1" s="1"/>
  <c r="AX28" i="1"/>
  <c r="AX29" i="1" s="1"/>
  <c r="AW28" i="1"/>
  <c r="AW29" i="1" s="1"/>
  <c r="AV28" i="1"/>
  <c r="AV29" i="1" s="1"/>
  <c r="AU28" i="1"/>
  <c r="AU29" i="1" s="1"/>
  <c r="AT28" i="1"/>
  <c r="AT29" i="1" s="1"/>
  <c r="AS28" i="1"/>
  <c r="AS29" i="1" s="1"/>
  <c r="AR28" i="1"/>
  <c r="AR29" i="1" s="1"/>
  <c r="AQ28" i="1"/>
  <c r="AQ29" i="1" s="1"/>
  <c r="AP28" i="1"/>
  <c r="AP29" i="1" s="1"/>
  <c r="AO28" i="1"/>
  <c r="AO29" i="1" s="1"/>
  <c r="AN28" i="1"/>
  <c r="AN29" i="1" s="1"/>
  <c r="AM28" i="1"/>
  <c r="AM29" i="1" s="1"/>
  <c r="AL28" i="1"/>
  <c r="AL29" i="1" s="1"/>
  <c r="AK28" i="1"/>
  <c r="AK29" i="1" s="1"/>
  <c r="AJ28" i="1"/>
  <c r="AJ29" i="1" s="1"/>
  <c r="AI28" i="1"/>
  <c r="AI29" i="1" s="1"/>
  <c r="AH28" i="1"/>
  <c r="AH29" i="1" s="1"/>
  <c r="AG28" i="1"/>
  <c r="AG29" i="1" s="1"/>
  <c r="AF28" i="1"/>
  <c r="AF29" i="1" s="1"/>
  <c r="AE28" i="1"/>
  <c r="AE29" i="1" s="1"/>
  <c r="AD28" i="1"/>
  <c r="AD29" i="1" s="1"/>
  <c r="AC28" i="1"/>
  <c r="AC29" i="1" s="1"/>
  <c r="AB28" i="1"/>
  <c r="AB29" i="1" s="1"/>
  <c r="AA28" i="1"/>
  <c r="AA29" i="1" s="1"/>
  <c r="Z28" i="1"/>
  <c r="Z29" i="1" s="1"/>
  <c r="Y28" i="1"/>
  <c r="Y29" i="1" s="1"/>
  <c r="X28" i="1"/>
  <c r="X29" i="1" s="1"/>
  <c r="W28" i="1"/>
  <c r="W29" i="1" s="1"/>
  <c r="V28" i="1"/>
  <c r="V29" i="1" s="1"/>
  <c r="U28" i="1"/>
  <c r="U29" i="1" s="1"/>
  <c r="T28" i="1"/>
  <c r="T29" i="1" s="1"/>
  <c r="S28" i="1"/>
  <c r="S29" i="1" s="1"/>
  <c r="R28" i="1"/>
  <c r="R29" i="1" s="1"/>
  <c r="Q28" i="1"/>
  <c r="Q29" i="1" s="1"/>
  <c r="P28" i="1"/>
  <c r="P29" i="1" s="1"/>
  <c r="E33" i="1" s="1"/>
  <c r="O28" i="1"/>
  <c r="O29" i="1" s="1"/>
  <c r="N28" i="1"/>
  <c r="N29" i="1" s="1"/>
  <c r="M28" i="1"/>
  <c r="M29" i="1" s="1"/>
  <c r="L28" i="1"/>
  <c r="L29" i="1" s="1"/>
  <c r="K28" i="1"/>
  <c r="K29" i="1" s="1"/>
  <c r="J28" i="1"/>
  <c r="J29" i="1" s="1"/>
  <c r="I28" i="1"/>
  <c r="I29" i="1" s="1"/>
  <c r="H28" i="1"/>
  <c r="H29" i="1" s="1"/>
  <c r="G28" i="1"/>
  <c r="G29" i="1" s="1"/>
  <c r="F28" i="1"/>
  <c r="F29" i="1" s="1"/>
  <c r="E28" i="1"/>
  <c r="E29" i="1" s="1"/>
  <c r="D28" i="1"/>
  <c r="D29" i="1" s="1"/>
  <c r="C28" i="1"/>
  <c r="C29" i="1" s="1"/>
  <c r="J33" i="3" l="1"/>
  <c r="K33" i="3"/>
  <c r="N42" i="3"/>
  <c r="O42" i="3"/>
  <c r="J34" i="3"/>
  <c r="K34" i="3"/>
  <c r="E37" i="3"/>
  <c r="D37" i="3" s="1"/>
  <c r="N43" i="3"/>
  <c r="O43" i="3"/>
  <c r="J35" i="3"/>
  <c r="K35" i="3"/>
  <c r="N44" i="3"/>
  <c r="O44" i="3"/>
  <c r="E48" i="3"/>
  <c r="D48" i="3" s="1"/>
  <c r="E47" i="3"/>
  <c r="D47" i="3" s="1"/>
  <c r="E46" i="3"/>
  <c r="D46" i="3" s="1"/>
  <c r="M42" i="3"/>
  <c r="L42" i="3" s="1"/>
  <c r="M43" i="3"/>
  <c r="L43" i="3" s="1"/>
  <c r="M44" i="3"/>
  <c r="L44" i="3" s="1"/>
  <c r="K42" i="3"/>
  <c r="J42" i="3" s="1"/>
  <c r="K43" i="3"/>
  <c r="J43" i="3" s="1"/>
  <c r="K44" i="3"/>
  <c r="J44" i="3" s="1"/>
  <c r="I42" i="3"/>
  <c r="H42" i="3" s="1"/>
  <c r="I43" i="3"/>
  <c r="H43" i="3" s="1"/>
  <c r="I44" i="3"/>
  <c r="H44" i="3" s="1"/>
  <c r="G42" i="3"/>
  <c r="F42" i="3" s="1"/>
  <c r="G43" i="3"/>
  <c r="F43" i="3" s="1"/>
  <c r="G44" i="3"/>
  <c r="F44" i="3" s="1"/>
  <c r="E42" i="3"/>
  <c r="D42" i="3" s="1"/>
  <c r="E43" i="3"/>
  <c r="D43" i="3" s="1"/>
  <c r="E44" i="3"/>
  <c r="D44" i="3" s="1"/>
  <c r="E38" i="3"/>
  <c r="D38" i="3" s="1"/>
  <c r="E39" i="3"/>
  <c r="D39" i="3" s="1"/>
  <c r="E34" i="3"/>
  <c r="D34" i="3" s="1"/>
  <c r="E29" i="3"/>
  <c r="D29" i="3" s="1"/>
  <c r="E30" i="3"/>
  <c r="D30" i="3" s="1"/>
  <c r="E28" i="3"/>
  <c r="D28" i="3" s="1"/>
  <c r="I33" i="3"/>
  <c r="H33" i="3" s="1"/>
  <c r="I34" i="3"/>
  <c r="H34" i="3" s="1"/>
  <c r="I35" i="3"/>
  <c r="H35" i="3" s="1"/>
  <c r="G33" i="3"/>
  <c r="F33" i="3" s="1"/>
  <c r="E35" i="3"/>
  <c r="D35" i="3" s="1"/>
  <c r="M42" i="2"/>
  <c r="M43" i="2"/>
  <c r="L43" i="2" s="1"/>
  <c r="M44" i="2"/>
  <c r="L44" i="2" s="1"/>
  <c r="K42" i="2"/>
  <c r="K43" i="2"/>
  <c r="J43" i="2" s="1"/>
  <c r="K44" i="2"/>
  <c r="J44" i="2" s="1"/>
  <c r="I42" i="2"/>
  <c r="I43" i="2"/>
  <c r="H43" i="2" s="1"/>
  <c r="I44" i="2"/>
  <c r="H44" i="2" s="1"/>
  <c r="G42" i="2"/>
  <c r="G43" i="2"/>
  <c r="F43" i="2" s="1"/>
  <c r="G44" i="2"/>
  <c r="F44" i="2" s="1"/>
  <c r="E42" i="2"/>
  <c r="E43" i="2"/>
  <c r="D43" i="2" s="1"/>
  <c r="E44" i="2"/>
  <c r="D44" i="2" s="1"/>
  <c r="E35" i="2"/>
  <c r="D35" i="2" s="1"/>
  <c r="E33" i="2"/>
  <c r="D33" i="2" s="1"/>
  <c r="E34" i="2"/>
  <c r="D34" i="2" s="1"/>
  <c r="G33" i="2"/>
  <c r="G34" i="2"/>
  <c r="F34" i="2" s="1"/>
  <c r="G35" i="2"/>
  <c r="F35" i="2" s="1"/>
  <c r="E37" i="2"/>
  <c r="E39" i="2"/>
  <c r="D39" i="2" s="1"/>
  <c r="E46" i="2"/>
  <c r="F46" i="1"/>
  <c r="D47" i="1"/>
  <c r="D48" i="1"/>
  <c r="D37" i="1"/>
  <c r="D38" i="1"/>
  <c r="D39" i="1"/>
  <c r="F39" i="1"/>
  <c r="F37" i="1"/>
  <c r="F38" i="1"/>
  <c r="D33" i="1"/>
  <c r="D34" i="1"/>
  <c r="D41" i="1"/>
  <c r="E28" i="2"/>
  <c r="D28" i="2" s="1"/>
  <c r="E30" i="2"/>
  <c r="D30" i="2" s="1"/>
  <c r="D43" i="1"/>
  <c r="D50" i="1"/>
  <c r="E29" i="2"/>
  <c r="D29" i="2" s="1"/>
  <c r="E38" i="2"/>
  <c r="D38" i="2" s="1"/>
  <c r="D42" i="1"/>
  <c r="E47" i="2"/>
  <c r="D47" i="2" s="1"/>
  <c r="E48" i="2"/>
  <c r="D48" i="2" s="1"/>
  <c r="K36" i="3" l="1"/>
  <c r="E33" i="3"/>
  <c r="D33" i="3" s="1"/>
  <c r="D36" i="3" s="1"/>
  <c r="J36" i="3"/>
  <c r="O45" i="3"/>
  <c r="N45" i="3"/>
  <c r="G35" i="3"/>
  <c r="F35" i="3" s="1"/>
  <c r="G34" i="3"/>
  <c r="F34" i="3" s="1"/>
  <c r="I36" i="3"/>
  <c r="M45" i="3"/>
  <c r="L45" i="3"/>
  <c r="K45" i="3"/>
  <c r="J45" i="3"/>
  <c r="H45" i="3"/>
  <c r="I45" i="3"/>
  <c r="G45" i="3"/>
  <c r="F45" i="3"/>
  <c r="H36" i="3"/>
  <c r="E45" i="3"/>
  <c r="E49" i="3"/>
  <c r="D49" i="3"/>
  <c r="M45" i="2"/>
  <c r="L45" i="2"/>
  <c r="J45" i="2"/>
  <c r="K45" i="2"/>
  <c r="H45" i="2"/>
  <c r="I45" i="2"/>
  <c r="G36" i="2"/>
  <c r="F36" i="2"/>
  <c r="E40" i="2"/>
  <c r="D40" i="2"/>
  <c r="D36" i="2"/>
  <c r="E31" i="2"/>
  <c r="D45" i="2"/>
  <c r="D31" i="2"/>
  <c r="F49" i="1"/>
  <c r="G49" i="1"/>
  <c r="F40" i="1"/>
  <c r="G40" i="1"/>
  <c r="D44" i="1"/>
  <c r="D53" i="1"/>
  <c r="D31" i="3"/>
  <c r="E31" i="3"/>
  <c r="D45" i="3"/>
  <c r="E40" i="3"/>
  <c r="D40" i="3"/>
  <c r="E36" i="2"/>
  <c r="E45" i="2"/>
  <c r="E44" i="1"/>
  <c r="D49" i="1"/>
  <c r="E49" i="2"/>
  <c r="E53" i="1"/>
  <c r="E40" i="1"/>
  <c r="E49" i="1"/>
  <c r="D49" i="2"/>
  <c r="D40" i="1"/>
  <c r="D32" i="1" l="1"/>
  <c r="D35" i="1" s="1"/>
  <c r="E36" i="3"/>
  <c r="F36" i="3"/>
  <c r="G36" i="3"/>
  <c r="E35" i="1"/>
</calcChain>
</file>

<file path=xl/sharedStrings.xml><?xml version="1.0" encoding="utf-8"?>
<sst xmlns="http://schemas.openxmlformats.org/spreadsheetml/2006/main" count="980" uniqueCount="722">
  <si>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</si>
  <si>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</si>
  <si>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</si>
  <si>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</si>
  <si>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</si>
  <si>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</si>
  <si>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</si>
  <si>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</si>
  <si>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</si>
  <si>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</si>
  <si>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</si>
  <si>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</si>
  <si>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</si>
  <si>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</si>
  <si>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</si>
  <si>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</si>
  <si>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</si>
  <si>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</si>
  <si>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</si>
  <si>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</si>
  <si>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</si>
  <si>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</si>
  <si>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</si>
  <si>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</si>
  <si>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</si>
  <si>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</si>
  <si>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</si>
  <si>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</si>
  <si>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</si>
  <si>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</si>
  <si>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</si>
  <si>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</si>
  <si>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</si>
  <si>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</si>
  <si>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</si>
  <si>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</si>
  <si>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</si>
  <si>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</si>
  <si>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</si>
  <si>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</si>
  <si>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</si>
  <si>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</si>
  <si>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</si>
  <si>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</si>
  <si>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</si>
  <si>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</si>
  <si>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</si>
  <si>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</si>
  <si>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</si>
  <si>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</si>
  <si>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</si>
  <si>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</si>
  <si>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</si>
  <si>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</si>
  <si>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</si>
  <si>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</si>
  <si>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</si>
  <si>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</si>
  <si>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</si>
  <si>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</si>
  <si>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</si>
  <si>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</si>
  <si>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</si>
  <si>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</si>
  <si>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</si>
  <si>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</si>
  <si>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</si>
  <si>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</si>
  <si>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</si>
  <si>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</si>
  <si>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</si>
  <si>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</si>
  <si>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</si>
  <si>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</si>
  <si>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</si>
  <si>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</si>
  <si>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</si>
  <si>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</si>
  <si>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</si>
  <si>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</si>
  <si>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</si>
  <si>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</si>
  <si>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</si>
  <si>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</si>
  <si>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</si>
  <si>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</si>
  <si>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</si>
  <si>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</si>
  <si>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</si>
  <si>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</si>
  <si>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</si>
  <si>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</si>
  <si>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</si>
  <si>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</si>
  <si>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</si>
  <si>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</si>
  <si>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</si>
  <si>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</si>
  <si>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</si>
  <si>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</si>
  <si>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</si>
  <si>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</si>
  <si>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</si>
  <si>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</si>
  <si>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</si>
  <si>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</si>
  <si>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</si>
  <si>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</si>
  <si>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</si>
  <si>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</si>
  <si>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</si>
  <si>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</si>
  <si>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</si>
  <si>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</si>
  <si>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</si>
  <si>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</si>
  <si>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</si>
  <si>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</si>
  <si>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</si>
  <si>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</si>
  <si>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</si>
  <si>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</si>
  <si>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</si>
  <si>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</si>
  <si>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</si>
  <si>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</si>
  <si>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</si>
  <si>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</si>
  <si>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</si>
  <si>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</si>
  <si>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</si>
  <si>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</si>
  <si>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</si>
  <si>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</si>
  <si>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</si>
  <si>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</si>
  <si>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</si>
  <si>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</si>
  <si>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</si>
  <si>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</si>
  <si>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</si>
  <si>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</si>
  <si>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</si>
  <si>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</si>
  <si>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</si>
  <si>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</si>
  <si>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</si>
  <si>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</si>
  <si>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</si>
  <si>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</si>
  <si>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</si>
  <si>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</si>
  <si>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</si>
  <si>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</si>
  <si>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</si>
  <si>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</si>
  <si>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</si>
  <si>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</si>
  <si>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</si>
  <si>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</si>
  <si>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</si>
  <si>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</si>
  <si>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</si>
  <si>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</si>
  <si>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</si>
  <si>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</si>
  <si>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</si>
  <si>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</si>
  <si>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</si>
  <si>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</si>
  <si>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</si>
  <si>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</si>
  <si>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</si>
  <si>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</si>
  <si>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</si>
  <si>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</si>
  <si>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</si>
  <si>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</si>
  <si>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</si>
  <si>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</si>
  <si>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</si>
  <si>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</si>
  <si>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</si>
  <si>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</si>
  <si>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</si>
  <si>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</si>
  <si>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</si>
  <si>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</si>
  <si>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</si>
  <si>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</si>
  <si>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</si>
  <si>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</si>
  <si>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</si>
  <si>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</si>
  <si>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</si>
  <si>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</si>
  <si>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</si>
  <si>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</si>
  <si>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</si>
  <si>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</si>
  <si>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</si>
  <si>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</si>
  <si>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</si>
  <si>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</si>
  <si>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</si>
  <si>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</si>
  <si>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</si>
  <si>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</si>
  <si>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</si>
  <si>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</si>
  <si>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</si>
  <si>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</si>
  <si>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</si>
  <si>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</si>
  <si>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</si>
  <si>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</si>
  <si>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</si>
  <si>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</si>
  <si>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</si>
  <si>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</si>
  <si>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</si>
  <si>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</si>
  <si>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</si>
  <si>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</si>
  <si>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</si>
  <si>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</si>
  <si>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</si>
  <si>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</si>
  <si>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</si>
  <si>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</si>
  <si>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</si>
  <si>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</si>
  <si>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</si>
  <si>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</si>
  <si>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</si>
  <si>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</si>
  <si>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</si>
  <si>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</si>
  <si>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</si>
  <si>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</si>
  <si>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</si>
  <si>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</si>
  <si>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</si>
  <si>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</si>
  <si>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</si>
  <si>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</si>
  <si>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</si>
  <si>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</si>
  <si>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</si>
  <si>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</si>
  <si>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</si>
  <si>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</si>
  <si>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</si>
  <si>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</si>
  <si>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</si>
  <si>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</si>
  <si>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</si>
  <si>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</si>
  <si>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</si>
  <si>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</si>
  <si>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</si>
  <si>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</si>
  <si>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</si>
  <si>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</si>
  <si>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</si>
  <si>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</si>
  <si>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</si>
  <si>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</si>
  <si>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</si>
  <si>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</si>
  <si>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</si>
  <si>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</si>
  <si>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</si>
  <si>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</si>
  <si>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</si>
  <si>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</si>
  <si>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</si>
  <si>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</si>
  <si>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</si>
  <si>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</si>
  <si>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</si>
  <si>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</si>
  <si>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</si>
  <si>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</si>
  <si>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</si>
  <si>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</si>
  <si>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</si>
  <si>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</si>
  <si>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</si>
  <si>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</si>
  <si>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</si>
  <si>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</si>
  <si>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</si>
  <si>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</si>
  <si>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Казахский язык</t>
  </si>
  <si>
    <t>Основы математики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</si>
  <si>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</si>
  <si>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</si>
  <si>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</si>
  <si>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</si>
  <si>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</si>
  <si>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</si>
  <si>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</si>
  <si>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</si>
  <si>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</si>
  <si>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</si>
  <si>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</si>
  <si>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</si>
  <si>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</si>
  <si>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</si>
  <si>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</si>
  <si>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</si>
  <si>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</si>
  <si>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</si>
  <si>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</si>
  <si>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</si>
  <si>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</si>
  <si>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</si>
  <si>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</si>
  <si>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</si>
  <si>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</si>
  <si>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</si>
  <si>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</si>
  <si>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</si>
  <si>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</si>
  <si>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</si>
  <si>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</si>
  <si>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</si>
  <si>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</si>
  <si>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</si>
  <si>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</si>
  <si>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</si>
  <si>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</si>
  <si>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</si>
  <si>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</si>
  <si>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</si>
  <si>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</si>
  <si>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</si>
  <si>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</si>
  <si>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</si>
  <si>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</si>
  <si>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</si>
  <si>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</si>
  <si>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</si>
  <si>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</si>
  <si>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</si>
  <si>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</si>
  <si>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</si>
  <si>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</si>
  <si>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</si>
  <si>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</si>
  <si>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</si>
  <si>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</si>
  <si>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</si>
  <si>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</si>
  <si>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</si>
  <si>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</si>
  <si>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</si>
  <si>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</si>
  <si>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</si>
  <si>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</si>
  <si>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</si>
  <si>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</si>
  <si>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</si>
  <si>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</si>
  <si>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</si>
  <si>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</si>
  <si>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</si>
  <si>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</si>
  <si>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</si>
  <si>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</si>
  <si>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</si>
  <si>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</si>
  <si>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</si>
  <si>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</si>
  <si>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</si>
  <si>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</si>
  <si>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</si>
  <si>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</si>
  <si>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</si>
  <si>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</si>
  <si>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</si>
  <si>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</si>
  <si>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</si>
  <si>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</si>
  <si>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</si>
  <si>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старается</t>
  </si>
  <si>
    <t>отвечает на простые вопросы</t>
  </si>
  <si>
    <t>не раскладывает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</si>
  <si>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</si>
  <si>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</si>
  <si>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</si>
  <si>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</si>
  <si>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</si>
  <si>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</si>
  <si>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</si>
  <si>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</si>
  <si>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</si>
  <si>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</si>
  <si>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</si>
  <si>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</si>
  <si>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</si>
  <si>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</si>
  <si>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</si>
  <si>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</si>
  <si>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</si>
  <si>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</si>
  <si>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</si>
  <si>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</si>
  <si>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</si>
  <si>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</si>
  <si>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</si>
  <si>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</si>
  <si>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</si>
  <si>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</si>
  <si>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</si>
  <si>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</si>
  <si>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</si>
  <si>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</si>
  <si>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</si>
  <si>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</si>
  <si>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</si>
  <si>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</si>
  <si>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</si>
  <si>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</si>
  <si>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</si>
  <si>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</si>
  <si>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</si>
  <si>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</si>
  <si>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</si>
  <si>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</si>
  <si>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</si>
  <si>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</si>
  <si>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</si>
  <si>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</si>
  <si>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</si>
  <si>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</si>
  <si>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</si>
  <si>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</si>
  <si>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</si>
  <si>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</si>
  <si>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</si>
  <si>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</si>
  <si>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</si>
  <si>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</si>
  <si>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</si>
  <si>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</si>
  <si>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</si>
  <si>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</si>
  <si>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</si>
  <si>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</si>
  <si>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</si>
  <si>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</si>
  <si>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</si>
  <si>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</si>
  <si>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</si>
  <si>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</si>
  <si>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</si>
  <si>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</si>
  <si>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</si>
  <si>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</si>
  <si>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</si>
  <si>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</si>
  <si>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</si>
  <si>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</si>
  <si>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</si>
  <si>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</si>
  <si>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</si>
  <si>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</si>
  <si>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</si>
  <si>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</si>
  <si>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</si>
  <si>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</si>
  <si>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</si>
  <si>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</si>
  <si>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</si>
  <si>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</si>
  <si>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</si>
  <si>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</si>
  <si>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</si>
  <si>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</si>
  <si>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</si>
  <si>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</si>
  <si>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</si>
  <si>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</si>
  <si>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</si>
  <si>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</si>
  <si>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</si>
  <si>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</si>
  <si>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</si>
  <si>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</si>
  <si>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</si>
  <si>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</si>
  <si>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</si>
  <si>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</si>
  <si>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</si>
  <si>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</si>
  <si>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</si>
  <si>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</si>
  <si>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</si>
  <si>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</si>
  <si>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</si>
  <si>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</si>
  <si>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</si>
  <si>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</si>
  <si>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</si>
  <si>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</si>
  <si>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</si>
  <si>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</si>
  <si>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</si>
  <si>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</si>
  <si>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</si>
  <si>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</si>
  <si>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</si>
  <si>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</si>
  <si>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</si>
  <si>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</si>
  <si>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</si>
  <si>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</si>
  <si>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</si>
  <si>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</si>
  <si>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</si>
  <si>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</si>
  <si>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</si>
  <si>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</si>
  <si>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</si>
  <si>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</si>
  <si>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</si>
  <si>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</si>
  <si>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</si>
  <si>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</si>
  <si>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</si>
  <si>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</si>
  <si>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</si>
  <si>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</si>
  <si>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</si>
  <si>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</si>
  <si>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</si>
  <si>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</si>
  <si>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</si>
  <si>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</si>
  <si>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</si>
  <si>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</si>
  <si>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</si>
  <si>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</si>
  <si>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</si>
  <si>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</si>
  <si>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</si>
  <si>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</si>
  <si>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</si>
  <si>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</si>
  <si>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</si>
  <si>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</si>
  <si>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</si>
  <si>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</si>
  <si>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</si>
  <si>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</si>
  <si>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</si>
  <si>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</si>
  <si>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</si>
  <si>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</si>
  <si>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</si>
  <si>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</si>
  <si>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</si>
  <si>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</si>
  <si>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</si>
  <si>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</si>
  <si>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</si>
  <si>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</si>
  <si>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</si>
  <si>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</si>
  <si>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</si>
  <si>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</si>
  <si>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</si>
  <si>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</si>
  <si>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</si>
  <si>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</si>
  <si>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</si>
  <si>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</si>
  <si>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</si>
  <si>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</si>
  <si>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</si>
  <si>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</si>
  <si>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</si>
  <si>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</si>
  <si>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</si>
  <si>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</si>
  <si>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</si>
  <si>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</si>
  <si>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</si>
  <si>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</si>
  <si>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</si>
  <si>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</si>
  <si>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</si>
  <si>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</si>
  <si>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</si>
  <si>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</si>
  <si>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</si>
  <si>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</si>
  <si>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</si>
  <si>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</si>
  <si>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</si>
  <si>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</si>
  <si>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</si>
  <si>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</si>
  <si>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</si>
  <si>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</si>
  <si>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</si>
  <si>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</si>
  <si>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</si>
  <si>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</si>
  <si>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</si>
  <si>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</si>
  <si>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</si>
  <si>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</si>
  <si>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</si>
  <si>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</si>
  <si>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</si>
  <si>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</si>
  <si>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</si>
  <si>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</si>
  <si>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</si>
  <si>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</si>
  <si>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</si>
  <si>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</si>
  <si>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</si>
  <si>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</si>
  <si>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</si>
  <si>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</si>
  <si>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</si>
  <si>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</si>
  <si>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</si>
  <si>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</si>
  <si>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</si>
  <si>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</si>
  <si>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</si>
  <si>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</si>
  <si>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</si>
  <si>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</si>
  <si>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</si>
  <si>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</si>
  <si>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</si>
  <si>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</si>
  <si>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</si>
  <si>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</si>
  <si>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</si>
  <si>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</si>
  <si>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</si>
  <si>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</si>
  <si>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</si>
  <si>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</si>
  <si>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</si>
  <si>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</si>
  <si>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</si>
  <si>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</si>
  <si>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</si>
  <si>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</si>
  <si>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</si>
  <si>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</si>
  <si>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</si>
  <si>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</si>
  <si>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</si>
  <si>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</si>
  <si>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</si>
  <si>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</si>
  <si>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</si>
  <si>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</si>
  <si>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</si>
  <si>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</si>
  <si>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</si>
  <si>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</si>
  <si>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</si>
  <si>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</si>
  <si>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</si>
  <si>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</si>
  <si>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</si>
  <si>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</si>
  <si>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</si>
  <si>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</si>
  <si>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</si>
  <si>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</si>
  <si>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</si>
  <si>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</si>
  <si>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</si>
  <si>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</si>
  <si>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</si>
  <si>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</si>
  <si>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>Утепкалиев Амир</t>
  </si>
  <si>
    <t>Общие данные</t>
  </si>
  <si>
    <t>Ситникова Ангелина</t>
  </si>
  <si>
    <t>Авдеева Софа</t>
  </si>
  <si>
    <t>Кадрбаева Аделина</t>
  </si>
  <si>
    <t>Киракосян Бэлла</t>
  </si>
  <si>
    <t>СамсоновЛева</t>
  </si>
  <si>
    <t>Тугушева Ясмина</t>
  </si>
  <si>
    <t>Гладченко Алиса</t>
  </si>
  <si>
    <t>Коверина Ева</t>
  </si>
  <si>
    <t>Антонов Денис</t>
  </si>
  <si>
    <t>Стексова Мишель</t>
  </si>
  <si>
    <t>Цеслин Данил</t>
  </si>
  <si>
    <t>Талиева Эмилия</t>
  </si>
  <si>
    <t>Фокина Валя</t>
  </si>
  <si>
    <t xml:space="preserve">                              Лист наблюдения для средней группы (дети 3-х лет)</t>
  </si>
  <si>
    <t xml:space="preserve">                                  Учебный год: 2024-2025                              Группа: "Радуга"                 Период: Стартовый          Сроки проведения: Сентябрь, 2024г.</t>
  </si>
  <si>
    <t xml:space="preserve">                          Лист наблюдения для старшей группы (дети 4-х лет)</t>
  </si>
  <si>
    <t xml:space="preserve">                                     Учебный год: 2024-2025                              Группа: "Радуга"                 Период: Стартовый          Сроки проведения: Сентябрь, 2024г.</t>
  </si>
  <si>
    <t>уппы</t>
  </si>
  <si>
    <t>Младшего возраста  (2года)</t>
  </si>
  <si>
    <t>Баязит Ирхан</t>
  </si>
  <si>
    <t xml:space="preserve">Баландин Игнат </t>
  </si>
  <si>
    <t>Берікбай Ханбибі</t>
  </si>
  <si>
    <t>Бикмаева Ясмин</t>
  </si>
  <si>
    <t>Кажимов Рамазан</t>
  </si>
  <si>
    <t>Назарова Ксения</t>
  </si>
  <si>
    <t>Новикова Ярослава</t>
  </si>
  <si>
    <t>Орлова Алиса</t>
  </si>
  <si>
    <t>Павленко Софья</t>
  </si>
  <si>
    <t>Жапарова Томирис</t>
  </si>
  <si>
    <t>Сисенгалиев Али</t>
  </si>
  <si>
    <t>Цибулис Александр</t>
  </si>
  <si>
    <t>Чобану Злата</t>
  </si>
  <si>
    <r>
      <t xml:space="preserve">  Учебный год: </t>
    </r>
    <r>
      <rPr>
        <b/>
        <u/>
        <sz val="12"/>
        <color theme="1"/>
        <rFont val="Times New Roman"/>
        <family val="1"/>
        <charset val="204"/>
      </rPr>
      <t>_2024-2025</t>
    </r>
    <r>
      <rPr>
        <b/>
        <sz val="12"/>
        <color theme="1"/>
        <rFont val="Times New Roman"/>
        <family val="1"/>
        <charset val="204"/>
      </rPr>
      <t xml:space="preserve">                              Группа: _</t>
    </r>
    <r>
      <rPr>
        <b/>
        <u/>
        <sz val="12"/>
        <color theme="1"/>
        <rFont val="Times New Roman"/>
        <family val="1"/>
        <charset val="204"/>
      </rPr>
      <t>_Солнечные лучики</t>
    </r>
    <r>
      <rPr>
        <b/>
        <sz val="12"/>
        <color theme="1"/>
        <rFont val="Times New Roman"/>
        <family val="1"/>
        <charset val="204"/>
      </rPr>
      <t>___                Период: _</t>
    </r>
    <r>
      <rPr>
        <b/>
        <u/>
        <sz val="12"/>
        <color theme="1"/>
        <rFont val="Times New Roman"/>
        <family val="1"/>
        <charset val="204"/>
      </rPr>
      <t>Стартовый_</t>
    </r>
    <r>
      <rPr>
        <b/>
        <sz val="12"/>
        <color theme="1"/>
        <rFont val="Times New Roman"/>
        <family val="1"/>
        <charset val="204"/>
      </rPr>
      <t>__       Сроки проведения:_</t>
    </r>
    <r>
      <rPr>
        <b/>
        <u/>
        <sz val="12"/>
        <color theme="1"/>
        <rFont val="Times New Roman"/>
        <family val="1"/>
        <charset val="204"/>
      </rPr>
      <t>Сентябрь__</t>
    </r>
    <r>
      <rPr>
        <b/>
        <sz val="12"/>
        <color theme="1"/>
        <rFont val="Times New Roman"/>
        <family val="1"/>
        <charset val="204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</si>
</sst>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</cellStyleXfs>
  <cellXfs count="1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23" xfId="0" applyBorder="1"/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0" xfId="0" applyFont="1"/>
    <xf numFmtId="0" fontId="12" fillId="0" borderId="2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8" fillId="5" borderId="0" xfId="3" applyAlignment="1">
      <alignment horizontal="center" vertical="center"/>
    </xf>
    <xf numFmtId="1" fontId="0" fillId="0" borderId="0" xfId="0" applyNumberFormat="1"/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8" fillId="5" borderId="1" xfId="3" applyBorder="1" applyAlignment="1">
      <alignment horizontal="center" vertical="center"/>
    </xf>
    <xf numFmtId="0" fontId="6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" fontId="0" fillId="0" borderId="1" xfId="0" applyNumberFormat="1" applyFill="1" applyBorder="1" applyAlignment="1">
      <alignment horizontal="center" vertical="center"/>
    </xf>
    <xf numFmtId="0" fontId="18" fillId="0" borderId="1" xfId="3" applyFill="1" applyBorder="1" applyAlignment="1">
      <alignment horizontal="center" vertical="center"/>
    </xf>
    <xf numFmtId="0" fontId="0" fillId="0" borderId="3" xfId="0" applyFill="1" applyBorder="1"/>
    <xf numFmtId="0" fontId="9" fillId="0" borderId="1" xfId="0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7" fillId="4" borderId="1" xfId="2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7" fillId="4" borderId="23" xfId="2" applyBorder="1" applyAlignment="1">
      <alignment horizontal="center" vertical="center"/>
    </xf>
    <xf numFmtId="0" fontId="17" fillId="4" borderId="0" xfId="2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'Группа раннего возраста'!$D$31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'Группа раннего возраста'!$B$32:$C$53</c15:sqref>
                  </c15:fullRef>
                  <c15:levelRef>
                    <c15:sqref>'Группа раннего возраста'!$C$32:$C$53</c15:sqref>
                  </c15:levelRef>
                </c:ext>
              </c:extLst>
              <c:f>'Группа раннего возраста'!$C$32:$C$53</c:f>
              <c:strCache>
                <c:ptCount val="21"/>
                <c:pt idx="0">
                  <c:v>1-Ф</c:v>
                </c:pt>
                <c:pt idx="1">
                  <c:v>1-Ф</c:v>
                </c:pt>
                <c:pt idx="2">
                  <c:v>1-Ф</c:v>
                </c:pt>
                <c:pt idx="5">
                  <c:v>1-К</c:v>
                </c:pt>
                <c:pt idx="6">
                  <c:v>1-К</c:v>
                </c:pt>
                <c:pt idx="7">
                  <c:v>1-К</c:v>
                </c:pt>
                <c:pt idx="9">
                  <c:v>1-П</c:v>
                </c:pt>
                <c:pt idx="10">
                  <c:v>1-П</c:v>
                </c:pt>
                <c:pt idx="11">
                  <c:v>1-П</c:v>
                </c:pt>
                <c:pt idx="14">
                  <c:v>1-Т</c:v>
                </c:pt>
                <c:pt idx="15">
                  <c:v>1-Т</c:v>
                </c:pt>
                <c:pt idx="16">
                  <c:v>1-Т</c:v>
                </c:pt>
                <c:pt idx="18">
                  <c:v>1-С</c:v>
                </c:pt>
                <c:pt idx="19">
                  <c:v>1-С</c:v>
                </c:pt>
                <c:pt idx="20">
                  <c:v>1-С</c:v>
                </c:pt>
              </c:strCache>
            </c:strRef>
          </c:cat>
          <c:val>
            <c:numRef>
              <c:f>'Группа раннего возраста'!$D$32:$D$53</c:f>
              <c:numCache>
                <c:formatCode>General</c:formatCode>
                <c:ptCount val="22"/>
                <c:pt idx="0">
                  <c:v>5</c:v>
                </c:pt>
                <c:pt idx="1">
                  <c:v>5.5</c:v>
                </c:pt>
                <c:pt idx="2">
                  <c:v>2.5</c:v>
                </c:pt>
                <c:pt idx="3">
                  <c:v>13</c:v>
                </c:pt>
                <c:pt idx="4">
                  <c:v>0</c:v>
                </c:pt>
                <c:pt idx="5" formatCode="0">
                  <c:v>3</c:v>
                </c:pt>
                <c:pt idx="6" formatCode="0">
                  <c:v>4.7499999999999991</c:v>
                </c:pt>
                <c:pt idx="7" formatCode="0">
                  <c:v>5.25</c:v>
                </c:pt>
                <c:pt idx="8" formatCode="0">
                  <c:v>13</c:v>
                </c:pt>
                <c:pt idx="9">
                  <c:v>1.3333333333333333</c:v>
                </c:pt>
                <c:pt idx="10">
                  <c:v>5</c:v>
                </c:pt>
                <c:pt idx="11">
                  <c:v>6.6666666666666661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7.9999999999999991</c:v>
                </c:pt>
                <c:pt idx="16">
                  <c:v>5</c:v>
                </c:pt>
                <c:pt idx="17">
                  <c:v>13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B-4A2D-A631-88EFEEEC7E8B}"/>
            </c:ext>
          </c:extLst>
        </c:ser>
        <c:ser>
          <c:idx val="1"/>
          <c:order val="1"/>
          <c:tx>
            <c:strRef>
              <c:f>'Группа раннего возраста'!$E$31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'Группа раннего возраста'!$B$32:$C$53</c15:sqref>
                  </c15:fullRef>
                  <c15:levelRef>
                    <c15:sqref>'Группа раннего возраста'!$C$32:$C$53</c15:sqref>
                  </c15:levelRef>
                </c:ext>
              </c:extLst>
              <c:f>'Группа раннего возраста'!$C$32:$C$53</c:f>
              <c:strCache>
                <c:ptCount val="21"/>
                <c:pt idx="0">
                  <c:v>1-Ф</c:v>
                </c:pt>
                <c:pt idx="1">
                  <c:v>1-Ф</c:v>
                </c:pt>
                <c:pt idx="2">
                  <c:v>1-Ф</c:v>
                </c:pt>
                <c:pt idx="5">
                  <c:v>1-К</c:v>
                </c:pt>
                <c:pt idx="6">
                  <c:v>1-К</c:v>
                </c:pt>
                <c:pt idx="7">
                  <c:v>1-К</c:v>
                </c:pt>
                <c:pt idx="9">
                  <c:v>1-П</c:v>
                </c:pt>
                <c:pt idx="10">
                  <c:v>1-П</c:v>
                </c:pt>
                <c:pt idx="11">
                  <c:v>1-П</c:v>
                </c:pt>
                <c:pt idx="14">
                  <c:v>1-Т</c:v>
                </c:pt>
                <c:pt idx="15">
                  <c:v>1-Т</c:v>
                </c:pt>
                <c:pt idx="16">
                  <c:v>1-Т</c:v>
                </c:pt>
                <c:pt idx="18">
                  <c:v>1-С</c:v>
                </c:pt>
                <c:pt idx="19">
                  <c:v>1-С</c:v>
                </c:pt>
                <c:pt idx="20">
                  <c:v>1-С</c:v>
                </c:pt>
              </c:strCache>
            </c:strRef>
          </c:cat>
          <c:val>
            <c:numRef>
              <c:f>'Группа раннего возраста'!$E$32:$E$53</c:f>
              <c:numCache>
                <c:formatCode>0.0</c:formatCode>
                <c:ptCount val="22"/>
                <c:pt idx="0">
                  <c:v>38.46153846153846</c:v>
                </c:pt>
                <c:pt idx="1">
                  <c:v>42.307692307692307</c:v>
                </c:pt>
                <c:pt idx="2">
                  <c:v>19.23076923076923</c:v>
                </c:pt>
                <c:pt idx="3" formatCode="0">
                  <c:v>100</c:v>
                </c:pt>
                <c:pt idx="5">
                  <c:v>23.076923076923077</c:v>
                </c:pt>
                <c:pt idx="6">
                  <c:v>36.538461538461533</c:v>
                </c:pt>
                <c:pt idx="7">
                  <c:v>40.384615384615387</c:v>
                </c:pt>
                <c:pt idx="8" formatCode="0">
                  <c:v>100</c:v>
                </c:pt>
                <c:pt idx="9">
                  <c:v>10.256410256410255</c:v>
                </c:pt>
                <c:pt idx="10">
                  <c:v>38.46153846153846</c:v>
                </c:pt>
                <c:pt idx="11">
                  <c:v>51.282051282051277</c:v>
                </c:pt>
                <c:pt idx="12" formatCode="0">
                  <c:v>100</c:v>
                </c:pt>
                <c:pt idx="14">
                  <c:v>0</c:v>
                </c:pt>
                <c:pt idx="15">
                  <c:v>61.538461538461533</c:v>
                </c:pt>
                <c:pt idx="16">
                  <c:v>38.46153846153846</c:v>
                </c:pt>
                <c:pt idx="17" formatCode="General">
                  <c:v>100</c:v>
                </c:pt>
                <c:pt idx="18">
                  <c:v>23.076923076923077</c:v>
                </c:pt>
                <c:pt idx="19">
                  <c:v>41.025641025641022</c:v>
                </c:pt>
                <c:pt idx="20">
                  <c:v>35.897435897435898</c:v>
                </c:pt>
                <c:pt idx="21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5B-4A2D-A631-88EFEEEC7E8B}"/>
            </c:ext>
          </c:extLst>
        </c:ser>
        <c:ser>
          <c:idx val="2"/>
          <c:order val="2"/>
          <c:tx>
            <c:strRef>
              <c:f>'Группа раннего возраста'!$F$31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'Группа раннего возраста'!$B$32:$C$53</c15:sqref>
                  </c15:fullRef>
                  <c15:levelRef>
                    <c15:sqref>'Группа раннего возраста'!$C$32:$C$53</c15:sqref>
                  </c15:levelRef>
                </c:ext>
              </c:extLst>
              <c:f>'Группа раннего возраста'!$C$32:$C$53</c:f>
              <c:strCache>
                <c:ptCount val="21"/>
                <c:pt idx="0">
                  <c:v>1-Ф</c:v>
                </c:pt>
                <c:pt idx="1">
                  <c:v>1-Ф</c:v>
                </c:pt>
                <c:pt idx="2">
                  <c:v>1-Ф</c:v>
                </c:pt>
                <c:pt idx="5">
                  <c:v>1-К</c:v>
                </c:pt>
                <c:pt idx="6">
                  <c:v>1-К</c:v>
                </c:pt>
                <c:pt idx="7">
                  <c:v>1-К</c:v>
                </c:pt>
                <c:pt idx="9">
                  <c:v>1-П</c:v>
                </c:pt>
                <c:pt idx="10">
                  <c:v>1-П</c:v>
                </c:pt>
                <c:pt idx="11">
                  <c:v>1-П</c:v>
                </c:pt>
                <c:pt idx="14">
                  <c:v>1-Т</c:v>
                </c:pt>
                <c:pt idx="15">
                  <c:v>1-Т</c:v>
                </c:pt>
                <c:pt idx="16">
                  <c:v>1-Т</c:v>
                </c:pt>
                <c:pt idx="18">
                  <c:v>1-С</c:v>
                </c:pt>
                <c:pt idx="19">
                  <c:v>1-С</c:v>
                </c:pt>
                <c:pt idx="20">
                  <c:v>1-С</c:v>
                </c:pt>
              </c:strCache>
            </c:strRef>
          </c:cat>
          <c:val>
            <c:numRef>
              <c:f>'Группа раннего возраста'!$F$32:$F$53</c:f>
              <c:numCache>
                <c:formatCode>General</c:formatCode>
                <c:ptCount val="22"/>
                <c:pt idx="4">
                  <c:v>0</c:v>
                </c:pt>
                <c:pt idx="5" formatCode="0">
                  <c:v>4</c:v>
                </c:pt>
                <c:pt idx="6" formatCode="0">
                  <c:v>3.333333333333333</c:v>
                </c:pt>
                <c:pt idx="7" formatCode="0">
                  <c:v>5.666666666666667</c:v>
                </c:pt>
                <c:pt idx="8" formatCode="0">
                  <c:v>13</c:v>
                </c:pt>
                <c:pt idx="13">
                  <c:v>0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5B-4A2D-A631-88EFEEEC7E8B}"/>
            </c:ext>
          </c:extLst>
        </c:ser>
        <c:ser>
          <c:idx val="3"/>
          <c:order val="3"/>
          <c:tx>
            <c:strRef>
              <c:f>'Группа раннего возраста'!$G$31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'Группа раннего возраста'!$B$32:$C$53</c15:sqref>
                  </c15:fullRef>
                  <c15:levelRef>
                    <c15:sqref>'Группа раннего возраста'!$C$32:$C$53</c15:sqref>
                  </c15:levelRef>
                </c:ext>
              </c:extLst>
              <c:f>'Группа раннего возраста'!$C$32:$C$53</c:f>
              <c:strCache>
                <c:ptCount val="21"/>
                <c:pt idx="0">
                  <c:v>1-Ф</c:v>
                </c:pt>
                <c:pt idx="1">
                  <c:v>1-Ф</c:v>
                </c:pt>
                <c:pt idx="2">
                  <c:v>1-Ф</c:v>
                </c:pt>
                <c:pt idx="5">
                  <c:v>1-К</c:v>
                </c:pt>
                <c:pt idx="6">
                  <c:v>1-К</c:v>
                </c:pt>
                <c:pt idx="7">
                  <c:v>1-К</c:v>
                </c:pt>
                <c:pt idx="9">
                  <c:v>1-П</c:v>
                </c:pt>
                <c:pt idx="10">
                  <c:v>1-П</c:v>
                </c:pt>
                <c:pt idx="11">
                  <c:v>1-П</c:v>
                </c:pt>
                <c:pt idx="14">
                  <c:v>1-Т</c:v>
                </c:pt>
                <c:pt idx="15">
                  <c:v>1-Т</c:v>
                </c:pt>
                <c:pt idx="16">
                  <c:v>1-Т</c:v>
                </c:pt>
                <c:pt idx="18">
                  <c:v>1-С</c:v>
                </c:pt>
                <c:pt idx="19">
                  <c:v>1-С</c:v>
                </c:pt>
                <c:pt idx="20">
                  <c:v>1-С</c:v>
                </c:pt>
              </c:strCache>
            </c:strRef>
          </c:cat>
          <c:val>
            <c:numRef>
              <c:f>'Группа раннего возраста'!$G$32:$G$53</c:f>
              <c:numCache>
                <c:formatCode>General</c:formatCode>
                <c:ptCount val="22"/>
                <c:pt idx="5" formatCode="0.0">
                  <c:v>30.76923076923077</c:v>
                </c:pt>
                <c:pt idx="6" formatCode="0.0">
                  <c:v>25.641025641025639</c:v>
                </c:pt>
                <c:pt idx="7" formatCode="0.0">
                  <c:v>43.589743589743591</c:v>
                </c:pt>
                <c:pt idx="8" formatCode="0">
                  <c:v>100</c:v>
                </c:pt>
                <c:pt idx="14" formatCode="0.0">
                  <c:v>7.6923076923076925</c:v>
                </c:pt>
                <c:pt idx="15" formatCode="0.0">
                  <c:v>51.282051282051277</c:v>
                </c:pt>
                <c:pt idx="16" formatCode="0.0">
                  <c:v>41.025641025641022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5B-4A2D-A631-88EFEEEC7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208288"/>
        <c:axId val="493203696"/>
      </c:barChart>
      <c:catAx>
        <c:axId val="49320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3203696"/>
        <c:crosses val="autoZero"/>
        <c:auto val="1"/>
        <c:lblAlgn val="ctr"/>
        <c:lblOffset val="100"/>
        <c:noMultiLvlLbl val="0"/>
      </c:catAx>
      <c:valAx>
        <c:axId val="49320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9320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4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стартового мониторинга </a:t>
            </a:r>
            <a:endParaRPr lang="kk-KZ" sz="14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kk-KZ" sz="14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DE4E-46CF-9F1F-0BA2F22D9A3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DE4E-46CF-9F1F-0BA2F22D9A3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E4E-46CF-9F1F-0BA2F22D9A37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DE4E-46CF-9F1F-0BA2F22D9A37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DE4E-46CF-9F1F-0BA2F22D9A37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DE4E-46CF-9F1F-0BA2F22D9A37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E4E-46CF-9F1F-0BA2F22D9A3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DE4E-46CF-9F1F-0BA2F22D9A37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DE4E-46CF-9F1F-0BA2F22D9A37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DE4E-46CF-9F1F-0BA2F22D9A3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</c:ext>
            </c:extLst>
          </c:dLbls>
          <c:cat>
            <c:multiLvlStrRef>
              <c:f>'Младшая группа'!$R$28:$S$46</c:f>
              <c:multiLvlStrCache>
                <c:ptCount val="19"/>
                <c:lvl>
                  <c:pt idx="0">
                    <c:v>2-Ф</c:v>
                  </c:pt>
                  <c:pt idx="1">
                    <c:v>2-Ф</c:v>
                  </c:pt>
                  <c:pt idx="2">
                    <c:v>2-Ф</c:v>
                  </c:pt>
                  <c:pt idx="4">
                    <c:v>2-К</c:v>
                  </c:pt>
                  <c:pt idx="5">
                    <c:v>2-К</c:v>
                  </c:pt>
                  <c:pt idx="6">
                    <c:v>2-К</c:v>
                  </c:pt>
                  <c:pt idx="8">
                    <c:v>2-П</c:v>
                  </c:pt>
                  <c:pt idx="9">
                    <c:v>2-П</c:v>
                  </c:pt>
                  <c:pt idx="10">
                    <c:v>2-П</c:v>
                  </c:pt>
                  <c:pt idx="12">
                    <c:v>2-Т</c:v>
                  </c:pt>
                  <c:pt idx="13">
                    <c:v>2-Т</c:v>
                  </c:pt>
                  <c:pt idx="14">
                    <c:v>2-Т</c:v>
                  </c:pt>
                  <c:pt idx="16">
                    <c:v>2-С</c:v>
                  </c:pt>
                  <c:pt idx="17">
                    <c:v>2-С</c:v>
                  </c:pt>
                  <c:pt idx="18">
                    <c:v>2-С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4">
                    <c:v>Высокий</c:v>
                  </c:pt>
                  <c:pt idx="5">
                    <c:v>Средний</c:v>
                  </c:pt>
                  <c:pt idx="6">
                    <c:v>Низкий</c:v>
                  </c:pt>
                  <c:pt idx="8">
                    <c:v>Высокий</c:v>
                  </c:pt>
                  <c:pt idx="9">
                    <c:v>Средний</c:v>
                  </c:pt>
                  <c:pt idx="10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  <c:pt idx="16">
                    <c:v>Высокий</c:v>
                  </c:pt>
                  <c:pt idx="17">
                    <c:v>Средний</c:v>
                  </c:pt>
                  <c:pt idx="18">
                    <c:v>Низкий</c:v>
                  </c:pt>
                </c:lvl>
              </c:multiLvlStrCache>
            </c:multiLvlStrRef>
          </c:cat>
          <c:val>
            <c:numRef>
              <c:f>'Младшая группа'!$T$28:$T$46</c:f>
              <c:numCache>
                <c:formatCode>General</c:formatCode>
                <c:ptCount val="19"/>
                <c:pt idx="0">
                  <c:v>36</c:v>
                </c:pt>
                <c:pt idx="1">
                  <c:v>46</c:v>
                </c:pt>
                <c:pt idx="2">
                  <c:v>18</c:v>
                </c:pt>
                <c:pt idx="4">
                  <c:v>13</c:v>
                </c:pt>
                <c:pt idx="5">
                  <c:v>46</c:v>
                </c:pt>
                <c:pt idx="6">
                  <c:v>41</c:v>
                </c:pt>
                <c:pt idx="8">
                  <c:v>0</c:v>
                </c:pt>
                <c:pt idx="9">
                  <c:v>61</c:v>
                </c:pt>
                <c:pt idx="10">
                  <c:v>39</c:v>
                </c:pt>
                <c:pt idx="12">
                  <c:v>0</c:v>
                </c:pt>
                <c:pt idx="13">
                  <c:v>66</c:v>
                </c:pt>
                <c:pt idx="14">
                  <c:v>34</c:v>
                </c:pt>
                <c:pt idx="16">
                  <c:v>0</c:v>
                </c:pt>
                <c:pt idx="17">
                  <c:v>68</c:v>
                </c:pt>
                <c:pt idx="1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E-46CF-9F1F-0BA2F22D9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2664704"/>
        <c:axId val="1487043952"/>
        <c:axId val="0"/>
      </c:bar3DChart>
      <c:catAx>
        <c:axId val="150266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7043952"/>
        <c:crosses val="autoZero"/>
        <c:auto val="1"/>
        <c:lblAlgn val="ctr"/>
        <c:lblOffset val="100"/>
        <c:noMultiLvlLbl val="0"/>
      </c:catAx>
      <c:valAx>
        <c:axId val="148704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0266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Итоги стартового мониторинга </a:t>
            </a:r>
            <a:endPara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4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ru-RU" sz="14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3126158503852911"/>
          <c:y val="2.5097202254795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591395929424332E-2"/>
          <c:y val="0.21164352092009897"/>
          <c:w val="0.95840858258152395"/>
          <c:h val="0.63883830320725121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201-49EB-9B73-41F26C1F0FF3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201-49EB-9B73-41F26C1F0FF3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6201-49EB-9B73-41F26C1F0FF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6201-49EB-9B73-41F26C1F0FF3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6201-49EB-9B73-41F26C1F0FF3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6201-49EB-9B73-41F26C1F0FF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201-49EB-9B73-41F26C1F0FF3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201-49EB-9B73-41F26C1F0FF3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6201-49EB-9B73-41F26C1F0FF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6201-49EB-9B73-41F26C1F0FF3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201-49EB-9B73-41F26C1F0FF3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6201-49EB-9B73-41F26C1F0FF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201-49EB-9B73-41F26C1F0F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6201-49EB-9B73-41F26C1F0FF3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6201-49EB-9B73-41F26C1F0F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'Средняя группа'!$Q$28:$R$46</c15:sqref>
                  </c15:fullRef>
                </c:ext>
              </c:extLst>
              <c:f>('Средняя группа'!$Q$28:$R$30,'Средняя группа'!$Q$32:$R$34,'Средняя группа'!$Q$36:$R$38,'Средняя группа'!$Q$40:$R$42,'Средняя группа'!$Q$44:$R$46)</c:f>
              <c:multiLvlStrCache>
                <c:ptCount val="15"/>
                <c:lvl>
                  <c:pt idx="0">
                    <c:v>3-Ф</c:v>
                  </c:pt>
                  <c:pt idx="1">
                    <c:v>3-Ф</c:v>
                  </c:pt>
                  <c:pt idx="2">
                    <c:v>3-Ф</c:v>
                  </c:pt>
                  <c:pt idx="3">
                    <c:v>3-К</c:v>
                  </c:pt>
                  <c:pt idx="4">
                    <c:v>3-К</c:v>
                  </c:pt>
                  <c:pt idx="5">
                    <c:v>3-К</c:v>
                  </c:pt>
                  <c:pt idx="6">
                    <c:v>3-П</c:v>
                  </c:pt>
                  <c:pt idx="7">
                    <c:v>3-П</c:v>
                  </c:pt>
                  <c:pt idx="8">
                    <c:v>3-П</c:v>
                  </c:pt>
                  <c:pt idx="9">
                    <c:v>3-Т</c:v>
                  </c:pt>
                  <c:pt idx="10">
                    <c:v>3-Т</c:v>
                  </c:pt>
                  <c:pt idx="11">
                    <c:v>3-Т</c:v>
                  </c:pt>
                  <c:pt idx="12">
                    <c:v>3-С</c:v>
                  </c:pt>
                  <c:pt idx="13">
                    <c:v>3-С</c:v>
                  </c:pt>
                  <c:pt idx="14">
                    <c:v>3-С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3">
                    <c:v>Высокий</c:v>
                  </c:pt>
                  <c:pt idx="4">
                    <c:v>Средний</c:v>
                  </c:pt>
                  <c:pt idx="5">
                    <c:v>Низкий</c:v>
                  </c:pt>
                  <c:pt idx="6">
                    <c:v>Высокий</c:v>
                  </c:pt>
                  <c:pt idx="7">
                    <c:v>Средний</c:v>
                  </c:pt>
                  <c:pt idx="8">
                    <c:v>Низкий</c:v>
                  </c:pt>
                  <c:pt idx="9">
                    <c:v>Высокий</c:v>
                  </c:pt>
                  <c:pt idx="10">
                    <c:v>Средний</c:v>
                  </c:pt>
                  <c:pt idx="11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'Средняя группа'!$S$28:$S$46</c15:sqref>
                  </c15:fullRef>
                </c:ext>
              </c:extLst>
              <c:f>('Средняя группа'!$S$28:$S$30,'Средняя группа'!$S$32:$S$34,'Средняя группа'!$S$36:$S$38,'Средняя группа'!$S$40:$S$42,'Средняя группа'!$S$44:$S$46)</c:f>
              <c:numCache>
                <c:formatCode>General</c:formatCode>
                <c:ptCount val="15"/>
                <c:pt idx="0">
                  <c:v>0</c:v>
                </c:pt>
                <c:pt idx="1">
                  <c:v>94</c:v>
                </c:pt>
                <c:pt idx="2">
                  <c:v>6</c:v>
                </c:pt>
                <c:pt idx="3" formatCode="0">
                  <c:v>0</c:v>
                </c:pt>
                <c:pt idx="4" formatCode="0">
                  <c:v>78</c:v>
                </c:pt>
                <c:pt idx="5" formatCode="0">
                  <c:v>22</c:v>
                </c:pt>
                <c:pt idx="6">
                  <c:v>0</c:v>
                </c:pt>
                <c:pt idx="7">
                  <c:v>97</c:v>
                </c:pt>
                <c:pt idx="8">
                  <c:v>3</c:v>
                </c:pt>
                <c:pt idx="9">
                  <c:v>0</c:v>
                </c:pt>
                <c:pt idx="10">
                  <c:v>65</c:v>
                </c:pt>
                <c:pt idx="11">
                  <c:v>35</c:v>
                </c:pt>
                <c:pt idx="12">
                  <c:v>0</c:v>
                </c:pt>
                <c:pt idx="13">
                  <c:v>83</c:v>
                </c:pt>
                <c:pt idx="14">
                  <c:v>17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6201-49EB-9B73-41F26C1F0F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40874360"/>
        <c:axId val="340874688"/>
        <c:axId val="0"/>
      </c:bar3DChart>
      <c:catAx>
        <c:axId val="34087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40874688"/>
        <c:crosses val="autoZero"/>
        <c:auto val="1"/>
        <c:lblAlgn val="ctr"/>
        <c:lblOffset val="100"/>
        <c:noMultiLvlLbl val="0"/>
      </c:catAx>
      <c:valAx>
        <c:axId val="34087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340874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186690</xdr:colOff>
      <xdr:row>13</xdr:row>
      <xdr:rowOff>857250</xdr:rowOff>
    </xdr:from>
    <xdr:ext cx="65" cy="172227"/>
    <xdr:sp macro="" textlink="">
      <xdr:nvSpPr>
        <xdr:cNvPr id="2" name="TextBox 1"/>
        <xdr:cNvSpPr txBox="1"/>
      </xdr:nvSpPr>
      <xdr:spPr>
        <a:xfrm>
          <a:off x="6930390" y="2952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309562</xdr:colOff>
      <xdr:row>31</xdr:row>
      <xdr:rowOff>116681</xdr:rowOff>
    </xdr:from>
    <xdr:to>
      <xdr:col>16</xdr:col>
      <xdr:colOff>507999</xdr:colOff>
      <xdr:row>45</xdr:row>
      <xdr:rowOff>97631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25</xdr:row>
      <xdr:rowOff>144780</xdr:rowOff>
    </xdr:from>
    <xdr:to>
      <xdr:col>31</xdr:col>
      <xdr:colOff>182880</xdr:colOff>
      <xdr:row>48</xdr:row>
      <xdr:rowOff>60960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8F4282D-4DBB-4791-ADDC-84271FA69E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600939</xdr:colOff>
      <xdr:row>26</xdr:row>
      <xdr:rowOff>117341</xdr:rowOff>
    </xdr:from>
    <xdr:to>
      <xdr:col>30</xdr:col>
      <xdr:colOff>372533</xdr:colOff>
      <xdr:row>47</xdr:row>
      <xdr:rowOff>59267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L7" sqref="L7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3"/>
  <sheetViews>
    <sheetView tabSelected="1" topLeftCell="A29" zoomScale="96" zoomScaleNormal="96" workbookViewId="0">
      <selection activeCell="P51" sqref="P5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412</v>
      </c>
      <c r="B1" s="14" t="s">
        <v>87</v>
      </c>
      <c r="C1" s="7"/>
      <c r="D1" s="7"/>
      <c r="E1" s="7"/>
      <c r="F1" s="14" t="s">
        <v>706</v>
      </c>
      <c r="G1" s="14" t="s">
        <v>707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03" t="s">
        <v>721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8" t="s">
        <v>684</v>
      </c>
      <c r="DN2" s="128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88" t="s">
        <v>0</v>
      </c>
      <c r="B4" s="88" t="s">
        <v>88</v>
      </c>
      <c r="C4" s="122" t="s">
        <v>237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5" t="s">
        <v>239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99" t="s">
        <v>491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5" t="s">
        <v>242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111" t="s">
        <v>244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12"/>
    </row>
    <row r="5" spans="1:119" ht="15.6" customHeight="1" x14ac:dyDescent="0.3">
      <c r="A5" s="88"/>
      <c r="B5" s="88"/>
      <c r="C5" s="93" t="s">
        <v>238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0"/>
      <c r="X5" s="100" t="s">
        <v>240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125" t="s">
        <v>241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37" t="s">
        <v>32</v>
      </c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13" t="s">
        <v>243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34" t="s">
        <v>245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6"/>
    </row>
    <row r="6" spans="1:119" ht="15" customHeight="1" x14ac:dyDescent="0.3">
      <c r="A6" s="88"/>
      <c r="B6" s="88"/>
      <c r="C6" s="115" t="s">
        <v>414</v>
      </c>
      <c r="D6" s="116"/>
      <c r="E6" s="116"/>
      <c r="F6" s="116"/>
      <c r="G6" s="116"/>
      <c r="H6" s="116"/>
      <c r="I6" s="116"/>
      <c r="J6" s="116"/>
      <c r="K6" s="116"/>
      <c r="L6" s="99" t="s">
        <v>431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8" t="s">
        <v>414</v>
      </c>
      <c r="Y6" s="98"/>
      <c r="Z6" s="98"/>
      <c r="AA6" s="98"/>
      <c r="AB6" s="98"/>
      <c r="AC6" s="98"/>
      <c r="AD6" s="98"/>
      <c r="AE6" s="98"/>
      <c r="AF6" s="98"/>
      <c r="AG6" s="99" t="s">
        <v>431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8" t="s">
        <v>414</v>
      </c>
      <c r="AT6" s="98"/>
      <c r="AU6" s="98"/>
      <c r="AV6" s="98"/>
      <c r="AW6" s="98"/>
      <c r="AX6" s="98"/>
      <c r="AY6" s="99" t="s">
        <v>431</v>
      </c>
      <c r="AZ6" s="99"/>
      <c r="BA6" s="99"/>
      <c r="BB6" s="99"/>
      <c r="BC6" s="99"/>
      <c r="BD6" s="99"/>
      <c r="BE6" s="99"/>
      <c r="BF6" s="99"/>
      <c r="BG6" s="99"/>
      <c r="BH6" s="98" t="s">
        <v>414</v>
      </c>
      <c r="BI6" s="98"/>
      <c r="BJ6" s="98"/>
      <c r="BK6" s="98"/>
      <c r="BL6" s="98"/>
      <c r="BM6" s="98"/>
      <c r="BN6" s="99" t="s">
        <v>431</v>
      </c>
      <c r="BO6" s="99"/>
      <c r="BP6" s="99"/>
      <c r="BQ6" s="99"/>
      <c r="BR6" s="99"/>
      <c r="BS6" s="99"/>
      <c r="BT6" s="99"/>
      <c r="BU6" s="99"/>
      <c r="BV6" s="99"/>
      <c r="BW6" s="98" t="s">
        <v>414</v>
      </c>
      <c r="BX6" s="98"/>
      <c r="BY6" s="98"/>
      <c r="BZ6" s="98"/>
      <c r="CA6" s="98"/>
      <c r="CB6" s="98"/>
      <c r="CC6" s="99" t="s">
        <v>431</v>
      </c>
      <c r="CD6" s="99"/>
      <c r="CE6" s="99"/>
      <c r="CF6" s="99"/>
      <c r="CG6" s="99"/>
      <c r="CH6" s="99"/>
      <c r="CI6" s="118" t="s">
        <v>414</v>
      </c>
      <c r="CJ6" s="119"/>
      <c r="CK6" s="119"/>
      <c r="CL6" s="119"/>
      <c r="CM6" s="119"/>
      <c r="CN6" s="119"/>
      <c r="CO6" s="119"/>
      <c r="CP6" s="119"/>
      <c r="CQ6" s="119"/>
      <c r="CR6" s="116" t="s">
        <v>431</v>
      </c>
      <c r="CS6" s="116"/>
      <c r="CT6" s="116"/>
      <c r="CU6" s="116"/>
      <c r="CV6" s="116"/>
      <c r="CW6" s="116"/>
      <c r="CX6" s="116"/>
      <c r="CY6" s="116"/>
      <c r="CZ6" s="117"/>
      <c r="DA6" s="118" t="s">
        <v>414</v>
      </c>
      <c r="DB6" s="119"/>
      <c r="DC6" s="119"/>
      <c r="DD6" s="119"/>
      <c r="DE6" s="119"/>
      <c r="DF6" s="130"/>
      <c r="DG6" s="131" t="s">
        <v>431</v>
      </c>
      <c r="DH6" s="132"/>
      <c r="DI6" s="132"/>
      <c r="DJ6" s="132"/>
      <c r="DK6" s="132"/>
      <c r="DL6" s="132"/>
      <c r="DM6" s="132"/>
      <c r="DN6" s="132"/>
      <c r="DO6" s="133"/>
    </row>
    <row r="7" spans="1:119" ht="10.199999999999999" hidden="1" customHeight="1" x14ac:dyDescent="0.3">
      <c r="A7" s="88"/>
      <c r="B7" s="8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88"/>
      <c r="B8" s="8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88"/>
      <c r="B9" s="8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88"/>
      <c r="B10" s="8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88"/>
      <c r="B11" s="88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88"/>
      <c r="B12" s="88"/>
      <c r="C12" s="90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93" t="s">
        <v>21</v>
      </c>
      <c r="AB12" s="94"/>
      <c r="AC12" s="90"/>
      <c r="AD12" s="93" t="s">
        <v>22</v>
      </c>
      <c r="AE12" s="94"/>
      <c r="AF12" s="90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92" t="s">
        <v>26</v>
      </c>
      <c r="AQ12" s="92"/>
      <c r="AR12" s="92"/>
      <c r="AS12" s="91" t="s">
        <v>27</v>
      </c>
      <c r="AT12" s="91"/>
      <c r="AU12" s="91"/>
      <c r="AV12" s="91" t="s">
        <v>28</v>
      </c>
      <c r="AW12" s="91"/>
      <c r="AX12" s="91"/>
      <c r="AY12" s="92" t="s">
        <v>29</v>
      </c>
      <c r="AZ12" s="92"/>
      <c r="BA12" s="92"/>
      <c r="BB12" s="91" t="s">
        <v>30</v>
      </c>
      <c r="BC12" s="91"/>
      <c r="BD12" s="91"/>
      <c r="BE12" s="91" t="s">
        <v>31</v>
      </c>
      <c r="BF12" s="91"/>
      <c r="BG12" s="91"/>
      <c r="BH12" s="95" t="s">
        <v>90</v>
      </c>
      <c r="BI12" s="96"/>
      <c r="BJ12" s="97"/>
      <c r="BK12" s="95" t="s">
        <v>91</v>
      </c>
      <c r="BL12" s="96"/>
      <c r="BM12" s="97"/>
      <c r="BN12" s="95" t="s">
        <v>92</v>
      </c>
      <c r="BO12" s="96"/>
      <c r="BP12" s="97"/>
      <c r="BQ12" s="92" t="s">
        <v>93</v>
      </c>
      <c r="BR12" s="92"/>
      <c r="BS12" s="92"/>
      <c r="BT12" s="92" t="s">
        <v>94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95</v>
      </c>
      <c r="DB12" s="92"/>
      <c r="DC12" s="92"/>
      <c r="DD12" s="92" t="s">
        <v>96</v>
      </c>
      <c r="DE12" s="92"/>
      <c r="DF12" s="92"/>
      <c r="DG12" s="92" t="s">
        <v>97</v>
      </c>
      <c r="DH12" s="92"/>
      <c r="DI12" s="92"/>
      <c r="DJ12" s="92" t="s">
        <v>98</v>
      </c>
      <c r="DK12" s="92"/>
      <c r="DL12" s="92"/>
      <c r="DM12" s="92" t="s">
        <v>99</v>
      </c>
      <c r="DN12" s="92"/>
      <c r="DO12" s="92"/>
    </row>
    <row r="13" spans="1:119" ht="56.25" customHeight="1" x14ac:dyDescent="0.3">
      <c r="A13" s="88"/>
      <c r="B13" s="89"/>
      <c r="C13" s="87" t="s">
        <v>413</v>
      </c>
      <c r="D13" s="87"/>
      <c r="E13" s="87"/>
      <c r="F13" s="87" t="s">
        <v>680</v>
      </c>
      <c r="G13" s="87"/>
      <c r="H13" s="87"/>
      <c r="I13" s="87" t="s">
        <v>105</v>
      </c>
      <c r="J13" s="87"/>
      <c r="K13" s="87"/>
      <c r="L13" s="85" t="s">
        <v>417</v>
      </c>
      <c r="M13" s="85"/>
      <c r="N13" s="85"/>
      <c r="O13" s="85" t="s">
        <v>418</v>
      </c>
      <c r="P13" s="85"/>
      <c r="Q13" s="85"/>
      <c r="R13" s="85" t="s">
        <v>421</v>
      </c>
      <c r="S13" s="85"/>
      <c r="T13" s="85"/>
      <c r="U13" s="85" t="s">
        <v>423</v>
      </c>
      <c r="V13" s="85"/>
      <c r="W13" s="85"/>
      <c r="X13" s="85" t="s">
        <v>424</v>
      </c>
      <c r="Y13" s="85"/>
      <c r="Z13" s="85"/>
      <c r="AA13" s="86" t="s">
        <v>426</v>
      </c>
      <c r="AB13" s="86"/>
      <c r="AC13" s="86"/>
      <c r="AD13" s="85" t="s">
        <v>427</v>
      </c>
      <c r="AE13" s="85"/>
      <c r="AF13" s="85"/>
      <c r="AG13" s="86" t="s">
        <v>432</v>
      </c>
      <c r="AH13" s="86"/>
      <c r="AI13" s="86"/>
      <c r="AJ13" s="85" t="s">
        <v>434</v>
      </c>
      <c r="AK13" s="85"/>
      <c r="AL13" s="85"/>
      <c r="AM13" s="85" t="s">
        <v>438</v>
      </c>
      <c r="AN13" s="85"/>
      <c r="AO13" s="85"/>
      <c r="AP13" s="85" t="s">
        <v>441</v>
      </c>
      <c r="AQ13" s="85"/>
      <c r="AR13" s="85"/>
      <c r="AS13" s="85" t="s">
        <v>444</v>
      </c>
      <c r="AT13" s="85"/>
      <c r="AU13" s="85"/>
      <c r="AV13" s="85" t="s">
        <v>445</v>
      </c>
      <c r="AW13" s="85"/>
      <c r="AX13" s="85"/>
      <c r="AY13" s="85" t="s">
        <v>447</v>
      </c>
      <c r="AZ13" s="85"/>
      <c r="BA13" s="85"/>
      <c r="BB13" s="85" t="s">
        <v>131</v>
      </c>
      <c r="BC13" s="85"/>
      <c r="BD13" s="85"/>
      <c r="BE13" s="85" t="s">
        <v>450</v>
      </c>
      <c r="BF13" s="85"/>
      <c r="BG13" s="85"/>
      <c r="BH13" s="85" t="s">
        <v>133</v>
      </c>
      <c r="BI13" s="85"/>
      <c r="BJ13" s="85"/>
      <c r="BK13" s="86" t="s">
        <v>452</v>
      </c>
      <c r="BL13" s="86"/>
      <c r="BM13" s="86"/>
      <c r="BN13" s="85" t="s">
        <v>455</v>
      </c>
      <c r="BO13" s="85"/>
      <c r="BP13" s="85"/>
      <c r="BQ13" s="87" t="s">
        <v>137</v>
      </c>
      <c r="BR13" s="87"/>
      <c r="BS13" s="87"/>
      <c r="BT13" s="85" t="s">
        <v>142</v>
      </c>
      <c r="BU13" s="85"/>
      <c r="BV13" s="85"/>
      <c r="BW13" s="85" t="s">
        <v>458</v>
      </c>
      <c r="BX13" s="85"/>
      <c r="BY13" s="85"/>
      <c r="BZ13" s="85" t="s">
        <v>460</v>
      </c>
      <c r="CA13" s="85"/>
      <c r="CB13" s="85"/>
      <c r="CC13" s="85" t="s">
        <v>461</v>
      </c>
      <c r="CD13" s="85"/>
      <c r="CE13" s="85"/>
      <c r="CF13" s="85" t="s">
        <v>465</v>
      </c>
      <c r="CG13" s="85"/>
      <c r="CH13" s="85"/>
      <c r="CI13" s="85" t="s">
        <v>469</v>
      </c>
      <c r="CJ13" s="85"/>
      <c r="CK13" s="85"/>
      <c r="CL13" s="85" t="s">
        <v>472</v>
      </c>
      <c r="CM13" s="85"/>
      <c r="CN13" s="85"/>
      <c r="CO13" s="85" t="s">
        <v>473</v>
      </c>
      <c r="CP13" s="85"/>
      <c r="CQ13" s="85"/>
      <c r="CR13" s="85" t="s">
        <v>474</v>
      </c>
      <c r="CS13" s="85"/>
      <c r="CT13" s="85"/>
      <c r="CU13" s="85" t="s">
        <v>475</v>
      </c>
      <c r="CV13" s="85"/>
      <c r="CW13" s="85"/>
      <c r="CX13" s="85" t="s">
        <v>476</v>
      </c>
      <c r="CY13" s="85"/>
      <c r="CZ13" s="85"/>
      <c r="DA13" s="85" t="s">
        <v>478</v>
      </c>
      <c r="DB13" s="85"/>
      <c r="DC13" s="85"/>
      <c r="DD13" s="85" t="s">
        <v>155</v>
      </c>
      <c r="DE13" s="85"/>
      <c r="DF13" s="85"/>
      <c r="DG13" s="85" t="s">
        <v>482</v>
      </c>
      <c r="DH13" s="85"/>
      <c r="DI13" s="85"/>
      <c r="DJ13" s="85" t="s">
        <v>159</v>
      </c>
      <c r="DK13" s="85"/>
      <c r="DL13" s="85"/>
      <c r="DM13" s="85" t="s">
        <v>161</v>
      </c>
      <c r="DN13" s="85"/>
      <c r="DO13" s="85"/>
    </row>
    <row r="14" spans="1:119" ht="154.5" customHeight="1" x14ac:dyDescent="0.3">
      <c r="A14" s="88"/>
      <c r="B14" s="89"/>
      <c r="C14" s="22" t="s">
        <v>100</v>
      </c>
      <c r="D14" s="22" t="s">
        <v>101</v>
      </c>
      <c r="E14" s="22" t="s">
        <v>102</v>
      </c>
      <c r="F14" s="22" t="s">
        <v>103</v>
      </c>
      <c r="G14" s="22" t="s">
        <v>415</v>
      </c>
      <c r="H14" s="22" t="s">
        <v>104</v>
      </c>
      <c r="I14" s="22" t="s">
        <v>416</v>
      </c>
      <c r="J14" s="22" t="s">
        <v>386</v>
      </c>
      <c r="K14" s="22" t="s">
        <v>107</v>
      </c>
      <c r="L14" s="39" t="s">
        <v>106</v>
      </c>
      <c r="M14" s="39" t="s">
        <v>108</v>
      </c>
      <c r="N14" s="39" t="s">
        <v>107</v>
      </c>
      <c r="O14" s="39" t="s">
        <v>419</v>
      </c>
      <c r="P14" s="39" t="s">
        <v>420</v>
      </c>
      <c r="Q14" s="39" t="s">
        <v>110</v>
      </c>
      <c r="R14" s="39" t="s">
        <v>422</v>
      </c>
      <c r="S14" s="39" t="s">
        <v>112</v>
      </c>
      <c r="T14" s="39" t="s">
        <v>110</v>
      </c>
      <c r="U14" s="39" t="s">
        <v>422</v>
      </c>
      <c r="V14" s="39" t="s">
        <v>389</v>
      </c>
      <c r="W14" s="39" t="s">
        <v>113</v>
      </c>
      <c r="X14" s="39" t="s">
        <v>114</v>
      </c>
      <c r="Y14" s="39" t="s">
        <v>115</v>
      </c>
      <c r="Z14" s="50" t="s">
        <v>425</v>
      </c>
      <c r="AA14" s="22" t="s">
        <v>118</v>
      </c>
      <c r="AB14" s="22" t="s">
        <v>119</v>
      </c>
      <c r="AC14" s="22" t="s">
        <v>122</v>
      </c>
      <c r="AD14" s="51" t="s">
        <v>430</v>
      </c>
      <c r="AE14" s="22" t="s">
        <v>428</v>
      </c>
      <c r="AF14" s="52" t="s">
        <v>429</v>
      </c>
      <c r="AG14" s="22" t="s">
        <v>343</v>
      </c>
      <c r="AH14" s="22" t="s">
        <v>433</v>
      </c>
      <c r="AI14" s="22" t="s">
        <v>117</v>
      </c>
      <c r="AJ14" s="51" t="s">
        <v>435</v>
      </c>
      <c r="AK14" s="39" t="s">
        <v>436</v>
      </c>
      <c r="AL14" s="39" t="s">
        <v>437</v>
      </c>
      <c r="AM14" s="39" t="s">
        <v>116</v>
      </c>
      <c r="AN14" s="39" t="s">
        <v>439</v>
      </c>
      <c r="AO14" s="39" t="s">
        <v>440</v>
      </c>
      <c r="AP14" s="39" t="s">
        <v>153</v>
      </c>
      <c r="AQ14" s="39" t="s">
        <v>442</v>
      </c>
      <c r="AR14" s="39" t="s">
        <v>443</v>
      </c>
      <c r="AS14" s="39" t="s">
        <v>123</v>
      </c>
      <c r="AT14" s="39" t="s">
        <v>124</v>
      </c>
      <c r="AU14" s="39" t="s">
        <v>175</v>
      </c>
      <c r="AV14" s="39" t="s">
        <v>125</v>
      </c>
      <c r="AW14" s="39" t="s">
        <v>126</v>
      </c>
      <c r="AX14" s="39" t="s">
        <v>446</v>
      </c>
      <c r="AY14" s="39" t="s">
        <v>127</v>
      </c>
      <c r="AZ14" s="39" t="s">
        <v>128</v>
      </c>
      <c r="BA14" s="39" t="s">
        <v>129</v>
      </c>
      <c r="BB14" s="39" t="s">
        <v>132</v>
      </c>
      <c r="BC14" s="39" t="s">
        <v>448</v>
      </c>
      <c r="BD14" s="39" t="s">
        <v>449</v>
      </c>
      <c r="BE14" s="39" t="s">
        <v>153</v>
      </c>
      <c r="BF14" s="39" t="s">
        <v>121</v>
      </c>
      <c r="BG14" s="39" t="s">
        <v>122</v>
      </c>
      <c r="BH14" s="39" t="s">
        <v>134</v>
      </c>
      <c r="BI14" s="39" t="s">
        <v>451</v>
      </c>
      <c r="BJ14" s="50" t="s">
        <v>135</v>
      </c>
      <c r="BK14" s="22" t="s">
        <v>453</v>
      </c>
      <c r="BL14" s="22" t="s">
        <v>454</v>
      </c>
      <c r="BM14" s="22" t="s">
        <v>388</v>
      </c>
      <c r="BN14" s="51" t="s">
        <v>456</v>
      </c>
      <c r="BO14" s="39" t="s">
        <v>457</v>
      </c>
      <c r="BP14" s="39" t="s">
        <v>141</v>
      </c>
      <c r="BQ14" s="39" t="s">
        <v>138</v>
      </c>
      <c r="BR14" s="39" t="s">
        <v>139</v>
      </c>
      <c r="BS14" s="39" t="s">
        <v>140</v>
      </c>
      <c r="BT14" s="39" t="s">
        <v>143</v>
      </c>
      <c r="BU14" s="39" t="s">
        <v>144</v>
      </c>
      <c r="BV14" s="39" t="s">
        <v>145</v>
      </c>
      <c r="BW14" s="39" t="s">
        <v>384</v>
      </c>
      <c r="BX14" s="39" t="s">
        <v>459</v>
      </c>
      <c r="BY14" s="39" t="s">
        <v>385</v>
      </c>
      <c r="BZ14" s="39" t="s">
        <v>146</v>
      </c>
      <c r="CA14" s="39" t="s">
        <v>147</v>
      </c>
      <c r="CB14" s="39" t="s">
        <v>148</v>
      </c>
      <c r="CC14" s="39" t="s">
        <v>462</v>
      </c>
      <c r="CD14" s="39" t="s">
        <v>463</v>
      </c>
      <c r="CE14" s="39" t="s">
        <v>464</v>
      </c>
      <c r="CF14" s="39" t="s">
        <v>466</v>
      </c>
      <c r="CG14" s="39" t="s">
        <v>467</v>
      </c>
      <c r="CH14" s="39" t="s">
        <v>468</v>
      </c>
      <c r="CI14" s="39" t="s">
        <v>109</v>
      </c>
      <c r="CJ14" s="39" t="s">
        <v>156</v>
      </c>
      <c r="CK14" s="39" t="s">
        <v>110</v>
      </c>
      <c r="CL14" s="39" t="s">
        <v>470</v>
      </c>
      <c r="CM14" s="39" t="s">
        <v>471</v>
      </c>
      <c r="CN14" s="39" t="s">
        <v>107</v>
      </c>
      <c r="CO14" s="39" t="s">
        <v>127</v>
      </c>
      <c r="CP14" s="39" t="s">
        <v>149</v>
      </c>
      <c r="CQ14" s="39" t="s">
        <v>129</v>
      </c>
      <c r="CR14" s="39" t="s">
        <v>150</v>
      </c>
      <c r="CS14" s="39" t="s">
        <v>151</v>
      </c>
      <c r="CT14" s="39" t="s">
        <v>152</v>
      </c>
      <c r="CU14" s="39" t="s">
        <v>153</v>
      </c>
      <c r="CV14" s="39" t="s">
        <v>330</v>
      </c>
      <c r="CW14" s="39" t="s">
        <v>122</v>
      </c>
      <c r="CX14" s="39" t="s">
        <v>154</v>
      </c>
      <c r="CY14" s="39" t="s">
        <v>477</v>
      </c>
      <c r="CZ14" s="39" t="s">
        <v>110</v>
      </c>
      <c r="DA14" s="39" t="s">
        <v>479</v>
      </c>
      <c r="DB14" s="39" t="s">
        <v>480</v>
      </c>
      <c r="DC14" s="39" t="s">
        <v>481</v>
      </c>
      <c r="DD14" s="39" t="s">
        <v>109</v>
      </c>
      <c r="DE14" s="39" t="s">
        <v>156</v>
      </c>
      <c r="DF14" s="39" t="s">
        <v>110</v>
      </c>
      <c r="DG14" s="39" t="s">
        <v>483</v>
      </c>
      <c r="DH14" s="39" t="s">
        <v>484</v>
      </c>
      <c r="DI14" s="39" t="s">
        <v>485</v>
      </c>
      <c r="DJ14" s="39" t="s">
        <v>486</v>
      </c>
      <c r="DK14" s="39" t="s">
        <v>487</v>
      </c>
      <c r="DL14" s="39" t="s">
        <v>488</v>
      </c>
      <c r="DM14" s="39" t="s">
        <v>162</v>
      </c>
      <c r="DN14" s="39" t="s">
        <v>489</v>
      </c>
      <c r="DO14" s="39" t="s">
        <v>490</v>
      </c>
    </row>
    <row r="15" spans="1:119" ht="15.6" x14ac:dyDescent="0.3">
      <c r="A15" s="2">
        <v>1</v>
      </c>
      <c r="B15" s="1" t="s">
        <v>708</v>
      </c>
      <c r="C15" s="5"/>
      <c r="D15" s="5"/>
      <c r="E15" s="5"/>
      <c r="F15" s="5"/>
      <c r="G15" s="5"/>
      <c r="H15" s="5"/>
      <c r="I15" s="5"/>
      <c r="J15" s="5"/>
      <c r="K15" s="5"/>
      <c r="L15" s="5">
        <v>1</v>
      </c>
      <c r="M15" s="5"/>
      <c r="N15" s="5"/>
      <c r="O15" s="5"/>
      <c r="P15" s="5">
        <v>1</v>
      </c>
      <c r="Q15" s="5"/>
      <c r="R15" s="5">
        <v>1</v>
      </c>
      <c r="S15" s="5"/>
      <c r="T15" s="5"/>
      <c r="U15" s="5"/>
      <c r="V15" s="5">
        <v>1</v>
      </c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>
        <v>1</v>
      </c>
      <c r="AJ15" s="13"/>
      <c r="AK15" s="13">
        <v>1</v>
      </c>
      <c r="AL15" s="13"/>
      <c r="AM15" s="13">
        <v>1</v>
      </c>
      <c r="AN15" s="13"/>
      <c r="AO15" s="13"/>
      <c r="AP15" s="15"/>
      <c r="AQ15" s="15">
        <v>1</v>
      </c>
      <c r="AR15" s="15"/>
      <c r="AS15" s="15"/>
      <c r="AT15" s="15"/>
      <c r="AU15" s="15"/>
      <c r="AV15" s="15"/>
      <c r="AW15" s="15"/>
      <c r="AX15" s="15"/>
      <c r="AY15" s="15">
        <v>1</v>
      </c>
      <c r="AZ15" s="15"/>
      <c r="BA15" s="15"/>
      <c r="BB15" s="15"/>
      <c r="BC15" s="15">
        <v>1</v>
      </c>
      <c r="BD15" s="15"/>
      <c r="BE15" s="15"/>
      <c r="BF15" s="15">
        <v>1</v>
      </c>
      <c r="BG15" s="15"/>
      <c r="BH15" s="15"/>
      <c r="BI15" s="15"/>
      <c r="BJ15" s="15"/>
      <c r="BK15" s="15"/>
      <c r="BL15" s="15"/>
      <c r="BM15" s="15"/>
      <c r="BN15" s="15"/>
      <c r="BO15" s="15">
        <v>1</v>
      </c>
      <c r="BP15" s="15"/>
      <c r="BQ15" s="15"/>
      <c r="BR15" s="15">
        <v>1</v>
      </c>
      <c r="BS15" s="15"/>
      <c r="BT15" s="15"/>
      <c r="BU15" s="15"/>
      <c r="BV15" s="15">
        <v>1</v>
      </c>
      <c r="BW15" s="15"/>
      <c r="BX15" s="15"/>
      <c r="BY15" s="15"/>
      <c r="BZ15" s="15"/>
      <c r="CA15" s="15"/>
      <c r="CB15" s="15"/>
      <c r="CC15" s="15"/>
      <c r="CD15" s="15">
        <v>1</v>
      </c>
      <c r="CE15" s="15"/>
      <c r="CF15" s="15"/>
      <c r="CG15" s="15">
        <v>1</v>
      </c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>
        <v>1</v>
      </c>
      <c r="CS15" s="15"/>
      <c r="CT15" s="15"/>
      <c r="CU15" s="15"/>
      <c r="CV15" s="15">
        <v>1</v>
      </c>
      <c r="CW15" s="15"/>
      <c r="CX15" s="15"/>
      <c r="CY15" s="15">
        <v>1</v>
      </c>
      <c r="CZ15" s="15"/>
      <c r="DA15" s="15"/>
      <c r="DB15" s="15"/>
      <c r="DC15" s="15"/>
      <c r="DD15" s="15"/>
      <c r="DE15" s="15"/>
      <c r="DF15" s="15"/>
      <c r="DG15" s="15"/>
      <c r="DH15" s="15">
        <v>1</v>
      </c>
      <c r="DI15" s="15"/>
      <c r="DJ15" s="15"/>
      <c r="DK15" s="15">
        <v>1</v>
      </c>
      <c r="DL15" s="15"/>
      <c r="DM15" s="15">
        <v>1</v>
      </c>
      <c r="DN15" s="15"/>
      <c r="DO15" s="15"/>
    </row>
    <row r="16" spans="1:119" ht="15.6" x14ac:dyDescent="0.3">
      <c r="A16" s="2">
        <v>2</v>
      </c>
      <c r="B16" s="1" t="s">
        <v>709</v>
      </c>
      <c r="C16" s="9"/>
      <c r="D16" s="9"/>
      <c r="E16" s="9"/>
      <c r="F16" s="9"/>
      <c r="G16" s="9"/>
      <c r="H16" s="9"/>
      <c r="I16" s="9"/>
      <c r="J16" s="9"/>
      <c r="K16" s="9"/>
      <c r="L16" s="9">
        <v>1</v>
      </c>
      <c r="M16" s="9"/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>
        <v>1</v>
      </c>
      <c r="AJ16" s="1"/>
      <c r="AK16" s="1">
        <v>1</v>
      </c>
      <c r="AL16" s="1"/>
      <c r="AM16" s="1"/>
      <c r="AN16" s="1"/>
      <c r="AO16" s="1">
        <v>1</v>
      </c>
      <c r="AP16" s="4"/>
      <c r="AQ16" s="4">
        <v>1</v>
      </c>
      <c r="AR16" s="4"/>
      <c r="AS16" s="4"/>
      <c r="AT16" s="4"/>
      <c r="AU16" s="4"/>
      <c r="AV16" s="4"/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/>
      <c r="BJ16" s="4"/>
      <c r="BK16" s="4"/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/>
      <c r="BY16" s="4"/>
      <c r="BZ16" s="4"/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/>
      <c r="DD16" s="4"/>
      <c r="DE16" s="4"/>
      <c r="DF16" s="4"/>
      <c r="DG16" s="4"/>
      <c r="DH16" s="4"/>
      <c r="DI16" s="4">
        <v>1</v>
      </c>
      <c r="DJ16" s="4"/>
      <c r="DK16" s="4">
        <v>1</v>
      </c>
      <c r="DL16" s="4"/>
      <c r="DM16" s="4"/>
      <c r="DN16" s="4">
        <v>1</v>
      </c>
      <c r="DO16" s="4"/>
    </row>
    <row r="17" spans="1:119" ht="15.6" x14ac:dyDescent="0.3">
      <c r="A17" s="2">
        <v>3</v>
      </c>
      <c r="B17" s="1" t="s">
        <v>710</v>
      </c>
      <c r="D17" s="9"/>
      <c r="E17" s="9"/>
      <c r="F17" s="9"/>
      <c r="G17" s="9"/>
      <c r="H17" s="9"/>
      <c r="I17" s="9"/>
      <c r="J17" s="9"/>
      <c r="K17" s="9"/>
      <c r="L17" s="9"/>
      <c r="M17" s="9">
        <v>1</v>
      </c>
      <c r="N17" s="9"/>
      <c r="O17" s="9"/>
      <c r="P17" s="9"/>
      <c r="Q17" s="9">
        <v>1</v>
      </c>
      <c r="R17" s="9"/>
      <c r="S17" s="9">
        <v>1</v>
      </c>
      <c r="T17" s="9"/>
      <c r="U17" s="9"/>
      <c r="V17" s="9"/>
      <c r="W17" s="9">
        <v>1</v>
      </c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>
        <v>1</v>
      </c>
      <c r="AJ17" s="1"/>
      <c r="AK17" s="1"/>
      <c r="AL17" s="1">
        <v>1</v>
      </c>
      <c r="AM17" s="1"/>
      <c r="AN17" s="1">
        <v>1</v>
      </c>
      <c r="AO17" s="1"/>
      <c r="AP17" s="4"/>
      <c r="AQ17" s="4"/>
      <c r="AR17" s="4">
        <v>1</v>
      </c>
      <c r="AS17" s="4"/>
      <c r="AT17" s="4"/>
      <c r="AU17" s="4"/>
      <c r="AV17" s="4"/>
      <c r="AW17" s="4"/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/>
      <c r="BK17" s="4"/>
      <c r="BL17" s="4"/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/>
      <c r="BZ17" s="4"/>
      <c r="CA17" s="4"/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/>
      <c r="DD17" s="4"/>
      <c r="DE17" s="4"/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</row>
    <row r="18" spans="1:119" ht="15.6" x14ac:dyDescent="0.3">
      <c r="A18" s="2">
        <v>4</v>
      </c>
      <c r="B18" s="1" t="s">
        <v>711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>
        <v>1</v>
      </c>
      <c r="N18" s="9"/>
      <c r="O18" s="9"/>
      <c r="P18" s="9"/>
      <c r="Q18" s="9">
        <v>1</v>
      </c>
      <c r="R18" s="9"/>
      <c r="S18" s="9"/>
      <c r="T18" s="9">
        <v>1</v>
      </c>
      <c r="U18" s="9"/>
      <c r="V18" s="9"/>
      <c r="W18" s="9">
        <v>1</v>
      </c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>
        <v>1</v>
      </c>
      <c r="AJ18" s="1"/>
      <c r="AK18" s="1"/>
      <c r="AL18" s="1">
        <v>1</v>
      </c>
      <c r="AM18" s="1"/>
      <c r="AN18" s="1">
        <v>1</v>
      </c>
      <c r="AO18" s="1"/>
      <c r="AP18" s="4"/>
      <c r="AQ18" s="4"/>
      <c r="AR18" s="4">
        <v>1</v>
      </c>
      <c r="AS18" s="4"/>
      <c r="AT18" s="4"/>
      <c r="AU18" s="4"/>
      <c r="AV18" s="4"/>
      <c r="AW18" s="4"/>
      <c r="AX18" s="4"/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/>
      <c r="BK18" s="4"/>
      <c r="BL18" s="4"/>
      <c r="BM18" s="4"/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/>
      <c r="BZ18" s="4"/>
      <c r="CA18" s="4"/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/>
      <c r="DD18" s="4"/>
      <c r="DE18" s="4"/>
      <c r="DF18" s="4"/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</row>
    <row r="19" spans="1:119" ht="15.6" x14ac:dyDescent="0.3">
      <c r="A19" s="2">
        <v>5</v>
      </c>
      <c r="B19" s="1" t="s">
        <v>712</v>
      </c>
      <c r="C19" s="9"/>
      <c r="D19" s="9"/>
      <c r="E19" s="9"/>
      <c r="F19" s="9"/>
      <c r="G19" s="9"/>
      <c r="H19" s="9"/>
      <c r="I19" s="9"/>
      <c r="J19" s="9"/>
      <c r="K19" s="9"/>
      <c r="L19" s="9">
        <v>1</v>
      </c>
      <c r="M19" s="9"/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>
        <v>1</v>
      </c>
      <c r="AI19" s="1"/>
      <c r="AJ19" s="1"/>
      <c r="AK19" s="1"/>
      <c r="AL19" s="1">
        <v>1</v>
      </c>
      <c r="AM19" s="1">
        <v>1</v>
      </c>
      <c r="AN19" s="1"/>
      <c r="AO19" s="1"/>
      <c r="AP19" s="4"/>
      <c r="AQ19" s="4">
        <v>1</v>
      </c>
      <c r="AR19" s="4"/>
      <c r="AS19" s="4"/>
      <c r="AT19" s="4"/>
      <c r="AU19" s="4"/>
      <c r="AV19" s="4"/>
      <c r="AW19" s="4"/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/>
      <c r="BG19" s="4">
        <v>1</v>
      </c>
      <c r="BH19" s="4"/>
      <c r="BI19" s="4"/>
      <c r="BJ19" s="4"/>
      <c r="BK19" s="4"/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/>
      <c r="BY19" s="4"/>
      <c r="BZ19" s="4"/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/>
      <c r="DC19" s="4"/>
      <c r="DD19" s="4"/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</row>
    <row r="20" spans="1:119" ht="15.6" x14ac:dyDescent="0.3">
      <c r="A20" s="2">
        <v>6</v>
      </c>
      <c r="B20" s="1" t="s">
        <v>713</v>
      </c>
      <c r="C20" s="9"/>
      <c r="D20" s="9"/>
      <c r="E20" s="9"/>
      <c r="F20" s="9"/>
      <c r="G20" s="9"/>
      <c r="H20" s="9"/>
      <c r="I20" s="9"/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4"/>
      <c r="AQ20" s="4"/>
      <c r="AR20" s="4">
        <v>1</v>
      </c>
      <c r="AS20" s="4"/>
      <c r="AT20" s="4"/>
      <c r="AU20" s="4"/>
      <c r="AV20" s="4"/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/>
      <c r="BG20" s="4">
        <v>1</v>
      </c>
      <c r="BH20" s="4"/>
      <c r="BI20" s="4"/>
      <c r="BJ20" s="4"/>
      <c r="BK20" s="4"/>
      <c r="BL20" s="4"/>
      <c r="BM20" s="4"/>
      <c r="BN20" s="4"/>
      <c r="BO20" s="4"/>
      <c r="BP20" s="4">
        <v>1</v>
      </c>
      <c r="BQ20" s="4">
        <v>1</v>
      </c>
      <c r="BR20" s="4"/>
      <c r="BS20" s="4"/>
      <c r="BT20" s="4"/>
      <c r="BU20" s="4"/>
      <c r="BV20" s="4">
        <v>1</v>
      </c>
      <c r="BW20" s="4"/>
      <c r="BX20" s="4"/>
      <c r="BY20" s="4"/>
      <c r="BZ20" s="4"/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/>
      <c r="DC20" s="4"/>
      <c r="DD20" s="4"/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</row>
    <row r="21" spans="1:119" ht="15.6" x14ac:dyDescent="0.3">
      <c r="A21" s="2">
        <v>7</v>
      </c>
      <c r="B21" s="166" t="s">
        <v>714</v>
      </c>
      <c r="C21" s="1"/>
      <c r="D21" s="9"/>
      <c r="E21" s="9"/>
      <c r="F21" s="9"/>
      <c r="G21" s="9"/>
      <c r="H21" s="9"/>
      <c r="I21" s="9"/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>
        <v>1</v>
      </c>
      <c r="AI21" s="1"/>
      <c r="AJ21" s="1">
        <v>1</v>
      </c>
      <c r="AK21" s="1"/>
      <c r="AL21" s="1"/>
      <c r="AM21" s="1">
        <v>1</v>
      </c>
      <c r="AN21" s="1"/>
      <c r="AO21" s="1"/>
      <c r="AP21" s="4">
        <v>1</v>
      </c>
      <c r="AQ21" s="4"/>
      <c r="AR21" s="4"/>
      <c r="AS21" s="4"/>
      <c r="AT21" s="4"/>
      <c r="AU21" s="4"/>
      <c r="AV21" s="4"/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/>
      <c r="BJ21" s="4"/>
      <c r="BK21" s="4"/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/>
      <c r="BY21" s="4"/>
      <c r="BZ21" s="4"/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/>
      <c r="DC21" s="4"/>
      <c r="DD21" s="4"/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</row>
    <row r="22" spans="1:119" ht="15.6" x14ac:dyDescent="0.3">
      <c r="A22" s="3">
        <v>8</v>
      </c>
      <c r="B22" s="167" t="s">
        <v>715</v>
      </c>
      <c r="C22" s="3"/>
      <c r="D22" s="9"/>
      <c r="E22" s="9"/>
      <c r="F22" s="3"/>
      <c r="G22" s="9"/>
      <c r="H22" s="9"/>
      <c r="I22" s="3"/>
      <c r="J22" s="9"/>
      <c r="K22" s="9"/>
      <c r="L22" s="3">
        <v>1</v>
      </c>
      <c r="M22" s="9"/>
      <c r="N22" s="9"/>
      <c r="O22" s="3">
        <v>1</v>
      </c>
      <c r="P22" s="9"/>
      <c r="Q22" s="9"/>
      <c r="R22" s="3">
        <v>1</v>
      </c>
      <c r="S22" s="9"/>
      <c r="T22" s="9"/>
      <c r="U22" s="3">
        <v>1</v>
      </c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>
        <v>1</v>
      </c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/>
      <c r="AU22" s="4"/>
      <c r="AV22" s="4"/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/>
      <c r="BJ22" s="4"/>
      <c r="BK22" s="4"/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/>
      <c r="BX22" s="4"/>
      <c r="BY22" s="4"/>
      <c r="BZ22" s="4"/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/>
      <c r="DC22" s="4"/>
      <c r="DD22" s="4"/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</row>
    <row r="23" spans="1:119" ht="15.6" x14ac:dyDescent="0.3">
      <c r="A23" s="3">
        <v>9</v>
      </c>
      <c r="B23" s="167" t="s">
        <v>716</v>
      </c>
      <c r="C23" s="3"/>
      <c r="D23" s="9"/>
      <c r="E23" s="9"/>
      <c r="F23" s="3"/>
      <c r="G23" s="9"/>
      <c r="H23" s="9"/>
      <c r="I23" s="3"/>
      <c r="J23" s="9"/>
      <c r="K23" s="9"/>
      <c r="L23" s="3"/>
      <c r="M23" s="9">
        <v>1</v>
      </c>
      <c r="N23" s="9"/>
      <c r="O23" s="3"/>
      <c r="P23" s="9"/>
      <c r="Q23" s="9">
        <v>1</v>
      </c>
      <c r="R23" s="3"/>
      <c r="S23" s="9"/>
      <c r="T23" s="9">
        <v>1</v>
      </c>
      <c r="U23" s="3"/>
      <c r="V23" s="9">
        <v>1</v>
      </c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/>
      <c r="AR23" s="4">
        <v>1</v>
      </c>
      <c r="AS23" s="4"/>
      <c r="AT23" s="4"/>
      <c r="AU23" s="4"/>
      <c r="AV23" s="4"/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/>
      <c r="BJ23" s="4"/>
      <c r="BK23" s="4"/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/>
      <c r="BY23" s="4"/>
      <c r="BZ23" s="4"/>
      <c r="CA23" s="4"/>
      <c r="CB23" s="4"/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>
        <v>1</v>
      </c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/>
      <c r="DC23" s="4"/>
      <c r="DD23" s="4"/>
      <c r="DE23" s="4"/>
      <c r="DF23" s="4"/>
      <c r="DG23" s="4"/>
      <c r="DH23" s="4">
        <v>1</v>
      </c>
      <c r="DI23" s="4"/>
      <c r="DJ23" s="4"/>
      <c r="DK23" s="4"/>
      <c r="DL23" s="4">
        <v>1</v>
      </c>
      <c r="DM23" s="4">
        <v>1</v>
      </c>
      <c r="DN23" s="4"/>
      <c r="DO23" s="4"/>
    </row>
    <row r="24" spans="1:119" ht="15.6" x14ac:dyDescent="0.3">
      <c r="A24" s="3">
        <v>10</v>
      </c>
      <c r="B24" s="167" t="s">
        <v>717</v>
      </c>
      <c r="C24" s="3"/>
      <c r="D24" s="9"/>
      <c r="E24" s="9"/>
      <c r="F24" s="3"/>
      <c r="G24" s="9"/>
      <c r="H24" s="9"/>
      <c r="I24" s="3"/>
      <c r="J24" s="9"/>
      <c r="K24" s="9"/>
      <c r="L24" s="3"/>
      <c r="M24" s="9">
        <v>1</v>
      </c>
      <c r="N24" s="9"/>
      <c r="O24" s="3"/>
      <c r="P24" s="9"/>
      <c r="Q24" s="9">
        <v>1</v>
      </c>
      <c r="R24" s="3"/>
      <c r="S24" s="9"/>
      <c r="T24" s="9">
        <v>1</v>
      </c>
      <c r="U24" s="3"/>
      <c r="V24" s="9"/>
      <c r="W24" s="9">
        <v>1</v>
      </c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>
        <v>1</v>
      </c>
      <c r="AO24" s="4"/>
      <c r="AP24" s="4"/>
      <c r="AQ24" s="4"/>
      <c r="AR24" s="4">
        <v>1</v>
      </c>
      <c r="AS24" s="4"/>
      <c r="AT24" s="4"/>
      <c r="AU24" s="4"/>
      <c r="AV24" s="4"/>
      <c r="AW24" s="4"/>
      <c r="AX24" s="4"/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/>
      <c r="BK24" s="4"/>
      <c r="BL24" s="4"/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/>
      <c r="BZ24" s="4"/>
      <c r="CA24" s="4"/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>
        <v>1</v>
      </c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/>
      <c r="DC24" s="4"/>
      <c r="DD24" s="4"/>
      <c r="DE24" s="4"/>
      <c r="DF24" s="4"/>
      <c r="DG24" s="4"/>
      <c r="DI24" s="4">
        <v>1</v>
      </c>
      <c r="DJ24" s="4"/>
      <c r="DK24" s="4"/>
      <c r="DL24" s="4">
        <v>1</v>
      </c>
      <c r="DM24" s="4"/>
      <c r="DN24" s="4"/>
      <c r="DO24" s="4">
        <v>1</v>
      </c>
    </row>
    <row r="25" spans="1:119" ht="15.6" x14ac:dyDescent="0.3">
      <c r="A25" s="3">
        <v>11</v>
      </c>
      <c r="B25" s="167" t="s">
        <v>718</v>
      </c>
      <c r="C25" s="3"/>
      <c r="D25" s="9"/>
      <c r="E25" s="9"/>
      <c r="F25" s="3"/>
      <c r="G25" s="9"/>
      <c r="H25" s="9"/>
      <c r="I25" s="3"/>
      <c r="J25" s="9"/>
      <c r="K25" s="9"/>
      <c r="L25" s="3">
        <v>1</v>
      </c>
      <c r="M25" s="9"/>
      <c r="N25" s="9"/>
      <c r="O25" s="3">
        <v>1</v>
      </c>
      <c r="P25" s="9"/>
      <c r="Q25" s="9"/>
      <c r="R25" s="3">
        <v>1</v>
      </c>
      <c r="S25" s="9"/>
      <c r="T25" s="9"/>
      <c r="U25" s="3">
        <v>1</v>
      </c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/>
      <c r="AU25" s="4"/>
      <c r="AV25" s="4"/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/>
      <c r="BJ25" s="4"/>
      <c r="BK25" s="4"/>
      <c r="BL25" s="4"/>
      <c r="BM25" s="4"/>
      <c r="BN25" s="4"/>
      <c r="BO25" s="4">
        <v>1</v>
      </c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/>
      <c r="BY25" s="4"/>
      <c r="BZ25" s="4"/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/>
      <c r="DC25" s="4"/>
      <c r="DD25" s="4"/>
      <c r="DE25" s="4"/>
      <c r="DF25" s="4"/>
      <c r="DG25" s="4">
        <v>1</v>
      </c>
      <c r="DH25" s="4"/>
      <c r="DI25" s="4"/>
      <c r="DJ25" s="4"/>
      <c r="DK25" s="4"/>
      <c r="DL25" s="4">
        <v>1</v>
      </c>
      <c r="DM25" s="4"/>
      <c r="DN25" s="4">
        <v>1</v>
      </c>
      <c r="DO25" s="4"/>
    </row>
    <row r="26" spans="1:119" ht="15.6" x14ac:dyDescent="0.3">
      <c r="A26" s="3">
        <v>12</v>
      </c>
      <c r="B26" s="167" t="s">
        <v>719</v>
      </c>
      <c r="C26" s="3"/>
      <c r="D26" s="9"/>
      <c r="E26" s="9"/>
      <c r="F26" s="3"/>
      <c r="G26" s="9"/>
      <c r="H26" s="9"/>
      <c r="I26" s="3"/>
      <c r="J26" s="9"/>
      <c r="K26" s="9"/>
      <c r="L26" s="3"/>
      <c r="M26" s="9">
        <v>1</v>
      </c>
      <c r="N26" s="9"/>
      <c r="O26" s="3"/>
      <c r="P26" s="9">
        <v>1</v>
      </c>
      <c r="Q26" s="9"/>
      <c r="R26" s="3"/>
      <c r="S26" s="9">
        <v>1</v>
      </c>
      <c r="T26" s="9"/>
      <c r="U26" s="3"/>
      <c r="V26" s="9">
        <v>1</v>
      </c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>
        <v>1</v>
      </c>
      <c r="AJ26" s="4"/>
      <c r="AK26" s="4">
        <v>1</v>
      </c>
      <c r="AL26" s="4"/>
      <c r="AM26" s="4"/>
      <c r="AN26" s="4">
        <v>1</v>
      </c>
      <c r="AO26" s="4"/>
      <c r="AP26" s="4"/>
      <c r="AQ26" s="4"/>
      <c r="AR26" s="4">
        <v>1</v>
      </c>
      <c r="AS26" s="4"/>
      <c r="AT26" s="4"/>
      <c r="AU26" s="4"/>
      <c r="AV26" s="4"/>
      <c r="AW26" s="4"/>
      <c r="AX26" s="4"/>
      <c r="AY26" s="4"/>
      <c r="AZ26" s="4">
        <v>1</v>
      </c>
      <c r="BA26" s="4"/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/>
      <c r="BK26" s="4"/>
      <c r="BL26" s="4"/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/>
      <c r="BZ26" s="4"/>
      <c r="CA26" s="4"/>
      <c r="CB26" s="4"/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/>
      <c r="DD26" s="4"/>
      <c r="DE26" s="4"/>
      <c r="DF26" s="4"/>
      <c r="DG26" s="4"/>
      <c r="DH26" s="4"/>
      <c r="DI26" s="4">
        <v>1</v>
      </c>
      <c r="DJ26" s="4"/>
      <c r="DK26" s="4"/>
      <c r="DL26" s="4">
        <v>1</v>
      </c>
      <c r="DM26" s="4">
        <v>1</v>
      </c>
      <c r="DN26" s="4"/>
      <c r="DO26" s="4"/>
    </row>
    <row r="27" spans="1:119" ht="15.6" x14ac:dyDescent="0.3">
      <c r="A27" s="3">
        <v>13</v>
      </c>
      <c r="B27" s="167" t="s">
        <v>720</v>
      </c>
      <c r="C27" s="3"/>
      <c r="D27" s="9"/>
      <c r="E27" s="9"/>
      <c r="F27" s="3"/>
      <c r="G27" s="9"/>
      <c r="H27" s="9"/>
      <c r="I27" s="3"/>
      <c r="J27" s="9"/>
      <c r="K27" s="9"/>
      <c r="L27" s="3"/>
      <c r="M27" s="9">
        <v>1</v>
      </c>
      <c r="N27" s="9"/>
      <c r="O27" s="3"/>
      <c r="P27" s="9">
        <v>1</v>
      </c>
      <c r="Q27" s="9"/>
      <c r="R27" s="3"/>
      <c r="S27" s="9">
        <v>1</v>
      </c>
      <c r="T27" s="9"/>
      <c r="U27" s="3"/>
      <c r="V27" s="9">
        <v>1</v>
      </c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>
        <v>1</v>
      </c>
      <c r="AJ27" s="4"/>
      <c r="AK27" s="4"/>
      <c r="AL27" s="4">
        <v>1</v>
      </c>
      <c r="AM27" s="4"/>
      <c r="AN27" s="4">
        <v>1</v>
      </c>
      <c r="AO27" s="4"/>
      <c r="AP27" s="4"/>
      <c r="AQ27" s="4"/>
      <c r="AR27" s="4">
        <v>1</v>
      </c>
      <c r="AS27" s="4"/>
      <c r="AT27" s="4"/>
      <c r="AU27" s="4"/>
      <c r="AV27" s="4"/>
      <c r="AW27" s="4"/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/>
      <c r="BK27" s="4"/>
      <c r="BL27" s="4"/>
      <c r="BM27" s="4"/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/>
      <c r="BZ27" s="4"/>
      <c r="CA27" s="4"/>
      <c r="CB27" s="4"/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>
        <v>1</v>
      </c>
      <c r="CU27" s="4"/>
      <c r="CV27" s="4"/>
      <c r="CW27" s="4">
        <v>1</v>
      </c>
      <c r="CX27" s="4"/>
      <c r="CY27" s="4">
        <v>1</v>
      </c>
      <c r="CZ27" s="4"/>
      <c r="DA27" s="4"/>
      <c r="DB27" s="4"/>
      <c r="DC27" s="4"/>
      <c r="DD27" s="4"/>
      <c r="DE27" s="4"/>
      <c r="DF27" s="4"/>
      <c r="DG27" s="4"/>
      <c r="DH27" s="4"/>
      <c r="DI27" s="4">
        <v>1</v>
      </c>
      <c r="DJ27" s="4"/>
      <c r="DK27" s="4"/>
      <c r="DL27" s="4">
        <v>1</v>
      </c>
      <c r="DM27" s="4"/>
      <c r="DN27" s="4">
        <v>1</v>
      </c>
      <c r="DO27" s="4"/>
    </row>
    <row r="28" spans="1:119" x14ac:dyDescent="0.3">
      <c r="A28" s="81" t="s">
        <v>89</v>
      </c>
      <c r="B28" s="82"/>
      <c r="C28" s="3">
        <f>SUM(C15:C27)</f>
        <v>0</v>
      </c>
      <c r="D28" s="3">
        <f>SUM(D15:D27)</f>
        <v>0</v>
      </c>
      <c r="E28" s="3">
        <f>SUM(E15:E27)</f>
        <v>0</v>
      </c>
      <c r="F28" s="3">
        <f>SUM(F15:F27)</f>
        <v>0</v>
      </c>
      <c r="G28" s="3">
        <f>SUM(G15:G27)</f>
        <v>0</v>
      </c>
      <c r="H28" s="3">
        <f>SUM(H15:H27)</f>
        <v>0</v>
      </c>
      <c r="I28" s="3">
        <f>SUM(I15:I27)</f>
        <v>0</v>
      </c>
      <c r="J28" s="3">
        <f>SUM(J15:J27)</f>
        <v>0</v>
      </c>
      <c r="K28" s="3">
        <f>SUM(K15:K27)</f>
        <v>0</v>
      </c>
      <c r="L28" s="3">
        <f>SUM(L15:L27)</f>
        <v>7</v>
      </c>
      <c r="M28" s="3">
        <f>SUM(M15:M27)</f>
        <v>6</v>
      </c>
      <c r="N28" s="3">
        <f>SUM(N15:N27)</f>
        <v>0</v>
      </c>
      <c r="O28" s="3">
        <f>SUM(O15:O27)</f>
        <v>4</v>
      </c>
      <c r="P28" s="3">
        <f>SUM(P15:P27)</f>
        <v>5</v>
      </c>
      <c r="Q28" s="3">
        <f>SUM(Q15:Q27)</f>
        <v>4</v>
      </c>
      <c r="R28" s="3">
        <f>SUM(R15:R27)</f>
        <v>5</v>
      </c>
      <c r="S28" s="3">
        <f>SUM(S15:S27)</f>
        <v>5</v>
      </c>
      <c r="T28" s="3">
        <f>SUM(T15:T27)</f>
        <v>3</v>
      </c>
      <c r="U28" s="3">
        <f>SUM(U15:U27)</f>
        <v>4</v>
      </c>
      <c r="V28" s="3">
        <f>SUM(V15:V27)</f>
        <v>6</v>
      </c>
      <c r="W28" s="3">
        <f>SUM(W15:W27)</f>
        <v>3</v>
      </c>
      <c r="X28" s="3">
        <f>SUM(X15:X27)</f>
        <v>0</v>
      </c>
      <c r="Y28" s="3">
        <f>SUM(Y15:Y27)</f>
        <v>0</v>
      </c>
      <c r="Z28" s="3">
        <f>SUM(Z15:Z27)</f>
        <v>0</v>
      </c>
      <c r="AA28" s="3">
        <f>SUM(AA15:AA27)</f>
        <v>0</v>
      </c>
      <c r="AB28" s="3">
        <f>SUM(AB15:AB27)</f>
        <v>0</v>
      </c>
      <c r="AC28" s="3">
        <f>SUM(AC15:AC27)</f>
        <v>0</v>
      </c>
      <c r="AD28" s="3">
        <f>SUM(AD15:AD27)</f>
        <v>0</v>
      </c>
      <c r="AE28" s="3">
        <f>SUM(AE15:AE27)</f>
        <v>0</v>
      </c>
      <c r="AF28" s="3">
        <f>SUM(AF15:AF27)</f>
        <v>0</v>
      </c>
      <c r="AG28" s="3">
        <f>SUM(AG15:AG27)</f>
        <v>0</v>
      </c>
      <c r="AH28" s="3">
        <f>SUM(AH15:AH27)</f>
        <v>5</v>
      </c>
      <c r="AI28" s="3">
        <f>SUM(AI15:AI27)</f>
        <v>8</v>
      </c>
      <c r="AJ28" s="3">
        <f>SUM(AJ15:AJ27)</f>
        <v>3</v>
      </c>
      <c r="AK28" s="3">
        <f>SUM(AK15:AK27)</f>
        <v>5</v>
      </c>
      <c r="AL28" s="3">
        <f>SUM(AL15:AL27)</f>
        <v>5</v>
      </c>
      <c r="AM28" s="3">
        <f>SUM(AM15:AM27)</f>
        <v>6</v>
      </c>
      <c r="AN28" s="3">
        <f>SUM(AN15:AN27)</f>
        <v>6</v>
      </c>
      <c r="AO28" s="3">
        <f>SUM(AO15:AO27)</f>
        <v>1</v>
      </c>
      <c r="AP28" s="3">
        <f>SUM(AP15:AP27)</f>
        <v>3</v>
      </c>
      <c r="AQ28" s="3">
        <f>SUM(AQ15:AQ27)</f>
        <v>3</v>
      </c>
      <c r="AR28" s="3">
        <f>SUM(AR15:AR27)</f>
        <v>7</v>
      </c>
      <c r="AS28" s="3">
        <f>SUM(AS15:AS27)</f>
        <v>0</v>
      </c>
      <c r="AT28" s="3">
        <f>SUM(AT15:AT27)</f>
        <v>0</v>
      </c>
      <c r="AU28" s="3">
        <f>SUM(AU15:AU27)</f>
        <v>0</v>
      </c>
      <c r="AV28" s="3">
        <f>SUM(AV15:AV27)</f>
        <v>0</v>
      </c>
      <c r="AW28" s="3">
        <f>SUM(AW15:AW27)</f>
        <v>0</v>
      </c>
      <c r="AX28" s="3">
        <f>SUM(AX15:AX27)</f>
        <v>0</v>
      </c>
      <c r="AY28" s="3">
        <f>SUM(AY15:AY27)</f>
        <v>6</v>
      </c>
      <c r="AZ28" s="3">
        <f>SUM(AZ15:AZ27)</f>
        <v>4</v>
      </c>
      <c r="BA28" s="3">
        <f>SUM(BA15:BA27)</f>
        <v>3</v>
      </c>
      <c r="BB28" s="3">
        <f>SUM(BB15:BB27)</f>
        <v>4</v>
      </c>
      <c r="BC28" s="3">
        <f>SUM(BC15:BC27)</f>
        <v>4</v>
      </c>
      <c r="BD28" s="3">
        <f>SUM(BD15:BD27)</f>
        <v>5</v>
      </c>
      <c r="BE28" s="3">
        <f>SUM(BE15:BE27)</f>
        <v>2</v>
      </c>
      <c r="BF28" s="3">
        <f>SUM(BF15:BF27)</f>
        <v>2</v>
      </c>
      <c r="BG28" s="3">
        <f>SUM(BG15:BG27)</f>
        <v>9</v>
      </c>
      <c r="BH28" s="3">
        <f>SUM(BH15:BH27)</f>
        <v>0</v>
      </c>
      <c r="BI28" s="3">
        <f>SUM(BI15:BI27)</f>
        <v>0</v>
      </c>
      <c r="BJ28" s="3">
        <f>SUM(BJ15:BJ27)</f>
        <v>0</v>
      </c>
      <c r="BK28" s="3">
        <f>SUM(BK15:BK27)</f>
        <v>0</v>
      </c>
      <c r="BL28" s="3">
        <f>SUM(BL15:BL27)</f>
        <v>0</v>
      </c>
      <c r="BM28" s="3">
        <f>SUM(BM15:BM27)</f>
        <v>0</v>
      </c>
      <c r="BN28" s="3">
        <f>SUM(BN15:BN27)</f>
        <v>0</v>
      </c>
      <c r="BO28" s="3">
        <f>SUM(BO15:BO27)</f>
        <v>7</v>
      </c>
      <c r="BP28" s="3">
        <f>SUM(BP15:BP27)</f>
        <v>6</v>
      </c>
      <c r="BQ28" s="3">
        <f>SUM(BQ15:BQ27)</f>
        <v>4</v>
      </c>
      <c r="BR28" s="3">
        <f>SUM(BR15:BR27)</f>
        <v>4</v>
      </c>
      <c r="BS28" s="3">
        <f>SUM(BS15:BS27)</f>
        <v>5</v>
      </c>
      <c r="BT28" s="3">
        <f>SUM(BT15:BT27)</f>
        <v>0</v>
      </c>
      <c r="BU28" s="3">
        <f>SUM(BU15:BU27)</f>
        <v>4</v>
      </c>
      <c r="BV28" s="3">
        <f>SUM(BV15:BV27)</f>
        <v>9</v>
      </c>
      <c r="BW28" s="3">
        <f>SUM(BW15:BW27)</f>
        <v>0</v>
      </c>
      <c r="BX28" s="3">
        <f>SUM(BX15:BX27)</f>
        <v>0</v>
      </c>
      <c r="BY28" s="3">
        <f>SUM(BY15:BY27)</f>
        <v>0</v>
      </c>
      <c r="BZ28" s="3">
        <f>SUM(BZ15:BZ27)</f>
        <v>0</v>
      </c>
      <c r="CA28" s="3">
        <f>SUM(CA15:CA27)</f>
        <v>0</v>
      </c>
      <c r="CB28" s="3">
        <f>SUM(CB15:CB27)</f>
        <v>0</v>
      </c>
      <c r="CC28" s="3">
        <f>SUM(CC15:CC27)</f>
        <v>0</v>
      </c>
      <c r="CD28" s="3">
        <f>SUM(CD15:CD27)</f>
        <v>9</v>
      </c>
      <c r="CE28" s="3">
        <f>SUM(CE15:CE27)</f>
        <v>4</v>
      </c>
      <c r="CF28" s="3">
        <f>SUM(CF15:CF27)</f>
        <v>0</v>
      </c>
      <c r="CG28" s="3">
        <f>SUM(CG15:CG27)</f>
        <v>7</v>
      </c>
      <c r="CH28" s="3">
        <f>SUM(CH15:CH27)</f>
        <v>6</v>
      </c>
      <c r="CI28" s="3">
        <f>SUM(CI15:CI27)</f>
        <v>0</v>
      </c>
      <c r="CJ28" s="3">
        <f>SUM(CJ15:CJ27)</f>
        <v>0</v>
      </c>
      <c r="CK28" s="3">
        <f>SUM(CK15:CK27)</f>
        <v>0</v>
      </c>
      <c r="CL28" s="3">
        <f>SUM(CL15:CL27)</f>
        <v>0</v>
      </c>
      <c r="CM28" s="3">
        <f>SUM(CM15:CM27)</f>
        <v>0</v>
      </c>
      <c r="CN28" s="3">
        <f>SUM(CN15:CN27)</f>
        <v>0</v>
      </c>
      <c r="CO28" s="3">
        <f>SUM(CO15:CO27)</f>
        <v>0</v>
      </c>
      <c r="CP28" s="3">
        <f>SUM(CP15:CP27)</f>
        <v>0</v>
      </c>
      <c r="CQ28" s="3">
        <f>SUM(CQ15:CQ27)</f>
        <v>0</v>
      </c>
      <c r="CR28" s="3">
        <f>SUM(CR15:CR27)</f>
        <v>3</v>
      </c>
      <c r="CS28" s="3">
        <f>SUM(CS15:CS27)</f>
        <v>7</v>
      </c>
      <c r="CT28" s="3">
        <f>SUM(CT15:CT27)</f>
        <v>3</v>
      </c>
      <c r="CU28" s="3">
        <f>SUM(CU15:CU27)</f>
        <v>0</v>
      </c>
      <c r="CV28" s="3">
        <f>SUM(CV15:CV27)</f>
        <v>4</v>
      </c>
      <c r="CW28" s="3">
        <f>SUM(CW15:CW27)</f>
        <v>9</v>
      </c>
      <c r="CX28" s="3">
        <f>SUM(CX15:CX27)</f>
        <v>0</v>
      </c>
      <c r="CY28" s="3">
        <f>SUM(CY15:CY27)</f>
        <v>9</v>
      </c>
      <c r="CZ28" s="3">
        <f>SUM(CZ15:CZ27)</f>
        <v>4</v>
      </c>
      <c r="DA28" s="3">
        <f>SUM(DA15:DA27)</f>
        <v>0</v>
      </c>
      <c r="DB28" s="3">
        <f>SUM(DB15:DB27)</f>
        <v>0</v>
      </c>
      <c r="DC28" s="3">
        <f>SUM(DC15:DC27)</f>
        <v>0</v>
      </c>
      <c r="DD28" s="3">
        <f>SUM(DD15:DD27)</f>
        <v>0</v>
      </c>
      <c r="DE28" s="3">
        <f>SUM(DE15:DE27)</f>
        <v>0</v>
      </c>
      <c r="DF28" s="3">
        <f>SUM(DF15:DF27)</f>
        <v>0</v>
      </c>
      <c r="DG28" s="3">
        <f>SUM(DG15:DG27)</f>
        <v>3</v>
      </c>
      <c r="DH28" s="3">
        <f>SUM(DH15:DH27)</f>
        <v>4</v>
      </c>
      <c r="DI28" s="3">
        <f>SUM(DI15:DI27)</f>
        <v>6</v>
      </c>
      <c r="DJ28" s="3">
        <f>SUM(DJ15:DJ27)</f>
        <v>0</v>
      </c>
      <c r="DK28" s="3">
        <f>SUM(DK15:DK27)</f>
        <v>7</v>
      </c>
      <c r="DL28" s="3">
        <f>SUM(DL15:DL27)</f>
        <v>6</v>
      </c>
      <c r="DM28" s="3">
        <f>SUM(DM15:DM27)</f>
        <v>6</v>
      </c>
      <c r="DN28" s="3">
        <f>SUM(DN15:DN27)</f>
        <v>5</v>
      </c>
      <c r="DO28" s="3">
        <f>SUM(DO15:DO27)</f>
        <v>2</v>
      </c>
    </row>
    <row r="29" spans="1:119" ht="39" customHeight="1" x14ac:dyDescent="0.3">
      <c r="A29" s="83" t="s">
        <v>411</v>
      </c>
      <c r="B29" s="84"/>
      <c r="C29" s="21">
        <f>C28/13%</f>
        <v>0</v>
      </c>
      <c r="D29" s="21">
        <f t="shared" ref="D29:BO29" si="0">D28/13%</f>
        <v>0</v>
      </c>
      <c r="E29" s="21">
        <f t="shared" si="0"/>
        <v>0</v>
      </c>
      <c r="F29" s="21">
        <f t="shared" si="0"/>
        <v>0</v>
      </c>
      <c r="G29" s="21">
        <f t="shared" si="0"/>
        <v>0</v>
      </c>
      <c r="H29" s="21">
        <f t="shared" si="0"/>
        <v>0</v>
      </c>
      <c r="I29" s="21">
        <f t="shared" si="0"/>
        <v>0</v>
      </c>
      <c r="J29" s="21">
        <f t="shared" si="0"/>
        <v>0</v>
      </c>
      <c r="K29" s="21">
        <f t="shared" si="0"/>
        <v>0</v>
      </c>
      <c r="L29" s="21">
        <f t="shared" si="0"/>
        <v>53.846153846153847</v>
      </c>
      <c r="M29" s="21">
        <f t="shared" si="0"/>
        <v>46.153846153846153</v>
      </c>
      <c r="N29" s="21">
        <f t="shared" si="0"/>
        <v>0</v>
      </c>
      <c r="O29" s="21">
        <f t="shared" si="0"/>
        <v>30.769230769230766</v>
      </c>
      <c r="P29" s="21">
        <f t="shared" si="0"/>
        <v>38.46153846153846</v>
      </c>
      <c r="Q29" s="21">
        <f t="shared" si="0"/>
        <v>30.769230769230766</v>
      </c>
      <c r="R29" s="21">
        <f t="shared" si="0"/>
        <v>38.46153846153846</v>
      </c>
      <c r="S29" s="21">
        <f t="shared" si="0"/>
        <v>38.46153846153846</v>
      </c>
      <c r="T29" s="21">
        <f t="shared" si="0"/>
        <v>23.076923076923077</v>
      </c>
      <c r="U29" s="21">
        <f t="shared" si="0"/>
        <v>30.769230769230766</v>
      </c>
      <c r="V29" s="21">
        <f t="shared" si="0"/>
        <v>46.153846153846153</v>
      </c>
      <c r="W29" s="21">
        <f t="shared" si="0"/>
        <v>23.076923076923077</v>
      </c>
      <c r="X29" s="21">
        <f t="shared" si="0"/>
        <v>0</v>
      </c>
      <c r="Y29" s="21">
        <f t="shared" si="0"/>
        <v>0</v>
      </c>
      <c r="Z29" s="21">
        <f t="shared" si="0"/>
        <v>0</v>
      </c>
      <c r="AA29" s="21">
        <f t="shared" si="0"/>
        <v>0</v>
      </c>
      <c r="AB29" s="21">
        <f t="shared" si="0"/>
        <v>0</v>
      </c>
      <c r="AC29" s="21">
        <f t="shared" si="0"/>
        <v>0</v>
      </c>
      <c r="AD29" s="21">
        <f t="shared" si="0"/>
        <v>0</v>
      </c>
      <c r="AE29" s="21">
        <f t="shared" si="0"/>
        <v>0</v>
      </c>
      <c r="AF29" s="21">
        <f t="shared" si="0"/>
        <v>0</v>
      </c>
      <c r="AG29" s="21">
        <f t="shared" si="0"/>
        <v>0</v>
      </c>
      <c r="AH29" s="21">
        <f t="shared" si="0"/>
        <v>38.46153846153846</v>
      </c>
      <c r="AI29" s="21">
        <f t="shared" si="0"/>
        <v>61.538461538461533</v>
      </c>
      <c r="AJ29" s="21">
        <f t="shared" si="0"/>
        <v>23.076923076923077</v>
      </c>
      <c r="AK29" s="21">
        <f t="shared" si="0"/>
        <v>38.46153846153846</v>
      </c>
      <c r="AL29" s="21">
        <f t="shared" si="0"/>
        <v>38.46153846153846</v>
      </c>
      <c r="AM29" s="21">
        <f t="shared" si="0"/>
        <v>46.153846153846153</v>
      </c>
      <c r="AN29" s="21">
        <f t="shared" si="0"/>
        <v>46.153846153846153</v>
      </c>
      <c r="AO29" s="21">
        <f t="shared" si="0"/>
        <v>7.6923076923076916</v>
      </c>
      <c r="AP29" s="21">
        <f t="shared" si="0"/>
        <v>23.076923076923077</v>
      </c>
      <c r="AQ29" s="21">
        <f t="shared" si="0"/>
        <v>23.076923076923077</v>
      </c>
      <c r="AR29" s="21">
        <f t="shared" si="0"/>
        <v>53.846153846153847</v>
      </c>
      <c r="AS29" s="21">
        <f t="shared" si="0"/>
        <v>0</v>
      </c>
      <c r="AT29" s="21">
        <f t="shared" si="0"/>
        <v>0</v>
      </c>
      <c r="AU29" s="21">
        <f t="shared" si="0"/>
        <v>0</v>
      </c>
      <c r="AV29" s="21">
        <f t="shared" si="0"/>
        <v>0</v>
      </c>
      <c r="AW29" s="21">
        <f t="shared" si="0"/>
        <v>0</v>
      </c>
      <c r="AX29" s="21">
        <f t="shared" si="0"/>
        <v>0</v>
      </c>
      <c r="AY29" s="21">
        <f t="shared" si="0"/>
        <v>46.153846153846153</v>
      </c>
      <c r="AZ29" s="21">
        <f t="shared" si="0"/>
        <v>30.769230769230766</v>
      </c>
      <c r="BA29" s="21">
        <f t="shared" si="0"/>
        <v>23.076923076923077</v>
      </c>
      <c r="BB29" s="21">
        <f t="shared" si="0"/>
        <v>30.769230769230766</v>
      </c>
      <c r="BC29" s="21">
        <f t="shared" si="0"/>
        <v>30.769230769230766</v>
      </c>
      <c r="BD29" s="21">
        <f t="shared" si="0"/>
        <v>38.46153846153846</v>
      </c>
      <c r="BE29" s="21">
        <f t="shared" si="0"/>
        <v>15.384615384615383</v>
      </c>
      <c r="BF29" s="21">
        <f t="shared" si="0"/>
        <v>15.384615384615383</v>
      </c>
      <c r="BG29" s="21">
        <f t="shared" si="0"/>
        <v>69.230769230769226</v>
      </c>
      <c r="BH29" s="21">
        <f t="shared" si="0"/>
        <v>0</v>
      </c>
      <c r="BI29" s="21">
        <f t="shared" si="0"/>
        <v>0</v>
      </c>
      <c r="BJ29" s="21">
        <f t="shared" si="0"/>
        <v>0</v>
      </c>
      <c r="BK29" s="21">
        <f t="shared" si="0"/>
        <v>0</v>
      </c>
      <c r="BL29" s="21">
        <f t="shared" si="0"/>
        <v>0</v>
      </c>
      <c r="BM29" s="21">
        <f t="shared" si="0"/>
        <v>0</v>
      </c>
      <c r="BN29" s="21">
        <f t="shared" si="0"/>
        <v>0</v>
      </c>
      <c r="BO29" s="21">
        <f t="shared" si="0"/>
        <v>53.846153846153847</v>
      </c>
      <c r="BP29" s="21">
        <f t="shared" ref="BP29:DO29" si="1">BP28/13%</f>
        <v>46.153846153846153</v>
      </c>
      <c r="BQ29" s="21">
        <f t="shared" si="1"/>
        <v>30.769230769230766</v>
      </c>
      <c r="BR29" s="21">
        <f t="shared" si="1"/>
        <v>30.769230769230766</v>
      </c>
      <c r="BS29" s="21">
        <f t="shared" si="1"/>
        <v>38.46153846153846</v>
      </c>
      <c r="BT29" s="21">
        <f t="shared" si="1"/>
        <v>0</v>
      </c>
      <c r="BU29" s="21">
        <f t="shared" si="1"/>
        <v>30.769230769230766</v>
      </c>
      <c r="BV29" s="21">
        <f t="shared" si="1"/>
        <v>69.230769230769226</v>
      </c>
      <c r="BW29" s="21">
        <f t="shared" si="1"/>
        <v>0</v>
      </c>
      <c r="BX29" s="21">
        <f t="shared" si="1"/>
        <v>0</v>
      </c>
      <c r="BY29" s="21">
        <f t="shared" si="1"/>
        <v>0</v>
      </c>
      <c r="BZ29" s="21">
        <f t="shared" si="1"/>
        <v>0</v>
      </c>
      <c r="CA29" s="21">
        <f t="shared" si="1"/>
        <v>0</v>
      </c>
      <c r="CB29" s="21">
        <f t="shared" si="1"/>
        <v>0</v>
      </c>
      <c r="CC29" s="21">
        <f t="shared" si="1"/>
        <v>0</v>
      </c>
      <c r="CD29" s="21">
        <f t="shared" si="1"/>
        <v>69.230769230769226</v>
      </c>
      <c r="CE29" s="21">
        <f t="shared" si="1"/>
        <v>30.769230769230766</v>
      </c>
      <c r="CF29" s="21">
        <f t="shared" si="1"/>
        <v>0</v>
      </c>
      <c r="CG29" s="21">
        <f t="shared" si="1"/>
        <v>53.846153846153847</v>
      </c>
      <c r="CH29" s="21">
        <f t="shared" si="1"/>
        <v>46.153846153846153</v>
      </c>
      <c r="CI29" s="21">
        <f t="shared" si="1"/>
        <v>0</v>
      </c>
      <c r="CJ29" s="21">
        <f t="shared" si="1"/>
        <v>0</v>
      </c>
      <c r="CK29" s="21">
        <f t="shared" si="1"/>
        <v>0</v>
      </c>
      <c r="CL29" s="21">
        <f t="shared" si="1"/>
        <v>0</v>
      </c>
      <c r="CM29" s="21">
        <f t="shared" si="1"/>
        <v>0</v>
      </c>
      <c r="CN29" s="21">
        <f t="shared" si="1"/>
        <v>0</v>
      </c>
      <c r="CO29" s="21">
        <f t="shared" si="1"/>
        <v>0</v>
      </c>
      <c r="CP29" s="21">
        <f t="shared" si="1"/>
        <v>0</v>
      </c>
      <c r="CQ29" s="21">
        <f t="shared" si="1"/>
        <v>0</v>
      </c>
      <c r="CR29" s="21">
        <f t="shared" si="1"/>
        <v>23.076923076923077</v>
      </c>
      <c r="CS29" s="21">
        <f t="shared" si="1"/>
        <v>53.846153846153847</v>
      </c>
      <c r="CT29" s="21">
        <f t="shared" si="1"/>
        <v>23.076923076923077</v>
      </c>
      <c r="CU29" s="21">
        <f t="shared" si="1"/>
        <v>0</v>
      </c>
      <c r="CV29" s="21">
        <f t="shared" si="1"/>
        <v>30.769230769230766</v>
      </c>
      <c r="CW29" s="21">
        <f t="shared" si="1"/>
        <v>69.230769230769226</v>
      </c>
      <c r="CX29" s="21">
        <f t="shared" si="1"/>
        <v>0</v>
      </c>
      <c r="CY29" s="21">
        <f t="shared" si="1"/>
        <v>69.230769230769226</v>
      </c>
      <c r="CZ29" s="21">
        <f t="shared" si="1"/>
        <v>30.769230769230766</v>
      </c>
      <c r="DA29" s="21">
        <f t="shared" si="1"/>
        <v>0</v>
      </c>
      <c r="DB29" s="21">
        <f t="shared" si="1"/>
        <v>0</v>
      </c>
      <c r="DC29" s="21">
        <f t="shared" si="1"/>
        <v>0</v>
      </c>
      <c r="DD29" s="21">
        <f t="shared" si="1"/>
        <v>0</v>
      </c>
      <c r="DE29" s="21">
        <f t="shared" si="1"/>
        <v>0</v>
      </c>
      <c r="DF29" s="21">
        <f t="shared" si="1"/>
        <v>0</v>
      </c>
      <c r="DG29" s="21">
        <f t="shared" si="1"/>
        <v>23.076923076923077</v>
      </c>
      <c r="DH29" s="21">
        <f t="shared" si="1"/>
        <v>30.769230769230766</v>
      </c>
      <c r="DI29" s="21">
        <f t="shared" si="1"/>
        <v>46.153846153846153</v>
      </c>
      <c r="DJ29" s="21">
        <f t="shared" si="1"/>
        <v>0</v>
      </c>
      <c r="DK29" s="21">
        <f t="shared" si="1"/>
        <v>53.846153846153847</v>
      </c>
      <c r="DL29" s="21">
        <f t="shared" si="1"/>
        <v>46.153846153846153</v>
      </c>
      <c r="DM29" s="21">
        <f t="shared" si="1"/>
        <v>46.153846153846153</v>
      </c>
      <c r="DN29" s="21">
        <f t="shared" si="1"/>
        <v>38.46153846153846</v>
      </c>
      <c r="DO29" s="21">
        <f t="shared" si="1"/>
        <v>15.384615384615383</v>
      </c>
    </row>
    <row r="30" spans="1:119" x14ac:dyDescent="0.3">
      <c r="B30" s="11"/>
      <c r="C30" s="12"/>
    </row>
    <row r="31" spans="1:119" x14ac:dyDescent="0.3">
      <c r="B31" s="104" t="s">
        <v>682</v>
      </c>
      <c r="C31" s="105"/>
      <c r="D31" s="105"/>
      <c r="E31" s="106"/>
      <c r="F31" s="36"/>
      <c r="G31" s="36"/>
    </row>
    <row r="32" spans="1:119" x14ac:dyDescent="0.3">
      <c r="B32" s="15" t="s">
        <v>391</v>
      </c>
      <c r="C32" s="15" t="s">
        <v>394</v>
      </c>
      <c r="D32" s="29">
        <f>E32/100*13</f>
        <v>5</v>
      </c>
      <c r="E32" s="30">
        <f>(C29+F29+I29+L29+O29+R29+U29)/4</f>
        <v>38.46153846153846</v>
      </c>
    </row>
    <row r="33" spans="2:7" x14ac:dyDescent="0.3">
      <c r="B33" s="4" t="s">
        <v>392</v>
      </c>
      <c r="C33" s="4" t="s">
        <v>394</v>
      </c>
      <c r="D33" s="29">
        <f t="shared" ref="D33:D34" si="2">E33/100*13</f>
        <v>5.5</v>
      </c>
      <c r="E33" s="24">
        <f>(D29+G29+J29+M29+P29+S29+V29)/4</f>
        <v>42.307692307692307</v>
      </c>
    </row>
    <row r="34" spans="2:7" x14ac:dyDescent="0.3">
      <c r="B34" s="4" t="s">
        <v>393</v>
      </c>
      <c r="C34" s="4" t="s">
        <v>394</v>
      </c>
      <c r="D34" s="29">
        <f t="shared" si="2"/>
        <v>2.5</v>
      </c>
      <c r="E34" s="24">
        <f>(E29+H29+K29+N29+Q29+T29+W29)/4</f>
        <v>19.23076923076923</v>
      </c>
    </row>
    <row r="35" spans="2:7" x14ac:dyDescent="0.3">
      <c r="B35" s="4"/>
      <c r="C35" s="4"/>
      <c r="D35" s="25">
        <f>SUM(D32:D34)</f>
        <v>13</v>
      </c>
      <c r="E35" s="26">
        <f>SUM(E32:E34)</f>
        <v>100</v>
      </c>
    </row>
    <row r="36" spans="2:7" ht="30.75" customHeight="1" x14ac:dyDescent="0.3">
      <c r="B36" s="4"/>
      <c r="C36" s="4"/>
      <c r="D36" s="107" t="s">
        <v>240</v>
      </c>
      <c r="E36" s="107"/>
      <c r="F36" s="108" t="s">
        <v>681</v>
      </c>
      <c r="G36" s="108"/>
    </row>
    <row r="37" spans="2:7" x14ac:dyDescent="0.3">
      <c r="B37" s="4" t="s">
        <v>391</v>
      </c>
      <c r="C37" s="4" t="s">
        <v>395</v>
      </c>
      <c r="D37" s="27">
        <f>E37/100*13</f>
        <v>3</v>
      </c>
      <c r="E37" s="24">
        <f>(X29+AA29+AD29+AG29+AJ29+AM29+AP29)/4</f>
        <v>23.076923076923077</v>
      </c>
      <c r="F37" s="27">
        <f>G37/100*13</f>
        <v>4</v>
      </c>
      <c r="G37" s="24">
        <f>(AS29+AV29+AY29+BB29+BE29)/3</f>
        <v>30.76923076923077</v>
      </c>
    </row>
    <row r="38" spans="2:7" x14ac:dyDescent="0.3">
      <c r="B38" s="4" t="s">
        <v>392</v>
      </c>
      <c r="C38" s="4" t="s">
        <v>395</v>
      </c>
      <c r="D38" s="27">
        <f t="shared" ref="D38:D39" si="3">E38/100*13</f>
        <v>4.7499999999999991</v>
      </c>
      <c r="E38" s="24">
        <f>(Y29+AB29+AE29+AH29+AK29+AN29+AQ29)/4</f>
        <v>36.538461538461533</v>
      </c>
      <c r="F38" s="27">
        <f>G38/100*13</f>
        <v>3.333333333333333</v>
      </c>
      <c r="G38" s="24">
        <f>(AT29+AW29+AZ29+BC29+BF29)/3</f>
        <v>25.641025641025639</v>
      </c>
    </row>
    <row r="39" spans="2:7" x14ac:dyDescent="0.3">
      <c r="B39" s="4" t="s">
        <v>393</v>
      </c>
      <c r="C39" s="4" t="s">
        <v>395</v>
      </c>
      <c r="D39" s="27">
        <f t="shared" si="3"/>
        <v>5.25</v>
      </c>
      <c r="E39" s="24">
        <f>(Z29+AC29+AF29+AI29+AL29+AO29+AR29)/4</f>
        <v>40.384615384615387</v>
      </c>
      <c r="F39" s="27">
        <f>G39/100*13</f>
        <v>5.666666666666667</v>
      </c>
      <c r="G39" s="24">
        <f>(AU29+AX29+BA29+BD29+BG29)/3</f>
        <v>43.589743589743591</v>
      </c>
    </row>
    <row r="40" spans="2:7" x14ac:dyDescent="0.3">
      <c r="B40" s="4"/>
      <c r="C40" s="4"/>
      <c r="D40" s="26">
        <f>SUM(D37:D39)</f>
        <v>13</v>
      </c>
      <c r="E40" s="26">
        <f>SUM(E37:E39)</f>
        <v>100</v>
      </c>
      <c r="F40" s="26">
        <f>SUM(F37:F39)</f>
        <v>13</v>
      </c>
      <c r="G40" s="26">
        <f>SUM(G37:G39)</f>
        <v>100</v>
      </c>
    </row>
    <row r="41" spans="2:7" x14ac:dyDescent="0.3">
      <c r="B41" s="4" t="s">
        <v>391</v>
      </c>
      <c r="C41" s="4" t="s">
        <v>396</v>
      </c>
      <c r="D41" s="3">
        <f>E41/100*13</f>
        <v>1.3333333333333333</v>
      </c>
      <c r="E41" s="24">
        <f>(BH29+BK29+BN29+BQ29+BT29)/3</f>
        <v>10.256410256410255</v>
      </c>
    </row>
    <row r="42" spans="2:7" x14ac:dyDescent="0.3">
      <c r="B42" s="4" t="s">
        <v>392</v>
      </c>
      <c r="C42" s="4" t="s">
        <v>396</v>
      </c>
      <c r="D42" s="3">
        <f>E42/100*13</f>
        <v>5</v>
      </c>
      <c r="E42" s="24">
        <f>(BI29+BL29+BO29+BR29+BU29)/3</f>
        <v>38.46153846153846</v>
      </c>
    </row>
    <row r="43" spans="2:7" x14ac:dyDescent="0.3">
      <c r="B43" s="4" t="s">
        <v>393</v>
      </c>
      <c r="C43" s="4" t="s">
        <v>396</v>
      </c>
      <c r="D43" s="3">
        <f>E43/100*13</f>
        <v>6.6666666666666661</v>
      </c>
      <c r="E43" s="24">
        <f>(BJ29+BM29+BP29+BS29+BV29)/3</f>
        <v>51.282051282051277</v>
      </c>
    </row>
    <row r="44" spans="2:7" x14ac:dyDescent="0.3">
      <c r="B44" s="4"/>
      <c r="C44" s="4"/>
      <c r="D44" s="25">
        <f>SUM(D41:D43)</f>
        <v>13</v>
      </c>
      <c r="E44" s="26">
        <f>SUM(E41:E43)</f>
        <v>100</v>
      </c>
    </row>
    <row r="45" spans="2:7" x14ac:dyDescent="0.3">
      <c r="B45" s="4"/>
      <c r="C45" s="4"/>
      <c r="D45" s="109" t="s">
        <v>243</v>
      </c>
      <c r="E45" s="110"/>
      <c r="F45" s="111" t="s">
        <v>43</v>
      </c>
      <c r="G45" s="112"/>
    </row>
    <row r="46" spans="2:7" x14ac:dyDescent="0.3">
      <c r="B46" s="4" t="s">
        <v>391</v>
      </c>
      <c r="C46" s="4" t="s">
        <v>397</v>
      </c>
      <c r="D46" s="3">
        <f>E46/100*13</f>
        <v>0</v>
      </c>
      <c r="E46" s="24">
        <f>(BW29+BZ29+CC29+CF29)/2</f>
        <v>0</v>
      </c>
      <c r="F46" s="3">
        <f>G46/100*13</f>
        <v>1</v>
      </c>
      <c r="G46" s="24">
        <f>(CI29+CL29+CO29+CR29+CU29+CX29)/3</f>
        <v>7.6923076923076925</v>
      </c>
    </row>
    <row r="47" spans="2:7" x14ac:dyDescent="0.3">
      <c r="B47" s="4" t="s">
        <v>392</v>
      </c>
      <c r="C47" s="4" t="s">
        <v>397</v>
      </c>
      <c r="D47" s="3">
        <f>E47/100*13</f>
        <v>7.9999999999999991</v>
      </c>
      <c r="E47" s="24">
        <f>(BX29+CA29+CD29+CG29)/2</f>
        <v>61.538461538461533</v>
      </c>
      <c r="F47" s="3">
        <v>7</v>
      </c>
      <c r="G47" s="24">
        <f>(CJ29+CM29+CP29+CS29+CV29+CY29)/3</f>
        <v>51.282051282051277</v>
      </c>
    </row>
    <row r="48" spans="2:7" x14ac:dyDescent="0.3">
      <c r="B48" s="4" t="s">
        <v>393</v>
      </c>
      <c r="C48" s="4" t="s">
        <v>397</v>
      </c>
      <c r="D48" s="3">
        <f>E48/100*13</f>
        <v>5</v>
      </c>
      <c r="E48" s="24">
        <f>(BY29+CB29+CE29+CH29)/2</f>
        <v>38.46153846153846</v>
      </c>
      <c r="F48" s="3">
        <v>5</v>
      </c>
      <c r="G48" s="24">
        <f>(CK29+CN29+CQ29+CT29+CW29+CZ29)/3</f>
        <v>41.025641025641022</v>
      </c>
    </row>
    <row r="49" spans="2:7" x14ac:dyDescent="0.3">
      <c r="B49" s="4"/>
      <c r="C49" s="4"/>
      <c r="D49" s="25">
        <f>SUM(D46:D48)</f>
        <v>13</v>
      </c>
      <c r="E49" s="25">
        <f>SUM(E46:E48)</f>
        <v>100</v>
      </c>
      <c r="F49" s="25">
        <f>SUM(F46:F48)</f>
        <v>13</v>
      </c>
      <c r="G49" s="25">
        <f>SUM(G46:G48)</f>
        <v>100</v>
      </c>
    </row>
    <row r="50" spans="2:7" x14ac:dyDescent="0.3">
      <c r="B50" s="4" t="s">
        <v>391</v>
      </c>
      <c r="C50" s="4" t="s">
        <v>398</v>
      </c>
      <c r="D50" s="3">
        <f>E50/100*13</f>
        <v>3</v>
      </c>
      <c r="E50" s="24">
        <f>(DA29+DD29+DG29+DJ29+DM29)/3</f>
        <v>23.076923076923077</v>
      </c>
    </row>
    <row r="51" spans="2:7" x14ac:dyDescent="0.3">
      <c r="B51" s="4" t="s">
        <v>392</v>
      </c>
      <c r="C51" s="4" t="s">
        <v>398</v>
      </c>
      <c r="D51" s="3">
        <v>5</v>
      </c>
      <c r="E51" s="24">
        <f>(DB29+DE29+DH29+DK29+DN29)/3</f>
        <v>41.025641025641022</v>
      </c>
    </row>
    <row r="52" spans="2:7" x14ac:dyDescent="0.3">
      <c r="B52" s="4" t="s">
        <v>393</v>
      </c>
      <c r="C52" s="4" t="s">
        <v>398</v>
      </c>
      <c r="D52" s="3">
        <v>5</v>
      </c>
      <c r="E52" s="24">
        <f>(DC29+DF29+DI29+DL29+DO29)/3</f>
        <v>35.897435897435898</v>
      </c>
    </row>
    <row r="53" spans="2:7" x14ac:dyDescent="0.3">
      <c r="B53" s="4"/>
      <c r="C53" s="4"/>
      <c r="D53" s="25">
        <f>SUM(D50:D52)</f>
        <v>13</v>
      </c>
      <c r="E53" s="25">
        <f>SUM(E50:E52)</f>
        <v>100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31:E31"/>
    <mergeCell ref="D36:E36"/>
    <mergeCell ref="F36:G36"/>
    <mergeCell ref="D45:E45"/>
    <mergeCell ref="F45:G45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28:B28"/>
    <mergeCell ref="A29:B29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9"/>
  <sheetViews>
    <sheetView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V56" sqref="V56"/>
    </sheetView>
  </sheetViews>
  <sheetFormatPr defaultRowHeight="14.4" x14ac:dyDescent="0.3"/>
  <cols>
    <col min="1" max="1" width="6" customWidth="1"/>
    <col min="2" max="2" width="26.21875" customWidth="1"/>
    <col min="15" max="15" width="8.88671875" style="74"/>
    <col min="38" max="38" width="8.88671875" style="74"/>
    <col min="51" max="51" width="8.88671875" style="74"/>
    <col min="110" max="110" width="8.88671875" style="74"/>
  </cols>
  <sheetData>
    <row r="1" spans="1:122" ht="15.6" x14ac:dyDescent="0.3">
      <c r="A1" s="6" t="s">
        <v>44</v>
      </c>
      <c r="B1" s="14" t="s">
        <v>702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66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703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66"/>
      <c r="P2" s="7"/>
      <c r="Q2" s="7"/>
      <c r="R2" s="7"/>
      <c r="S2" s="7"/>
      <c r="T2" s="7"/>
      <c r="U2" s="7"/>
      <c r="V2" s="7"/>
      <c r="DP2" s="128" t="s">
        <v>684</v>
      </c>
      <c r="DQ2" s="128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66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88" t="s">
        <v>0</v>
      </c>
      <c r="B4" s="88" t="s">
        <v>88</v>
      </c>
      <c r="C4" s="122" t="s">
        <v>237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5" t="s">
        <v>239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99" t="s">
        <v>491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5" t="s">
        <v>246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250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3">
      <c r="A5" s="88"/>
      <c r="B5" s="88"/>
      <c r="C5" s="94" t="s">
        <v>238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40" t="s">
        <v>240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7" t="s">
        <v>241</v>
      </c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00" t="s">
        <v>32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2"/>
      <c r="AY5" s="100" t="s">
        <v>247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39" t="s">
        <v>243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248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5" t="s">
        <v>249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48"/>
      <c r="DG5" s="137" t="s">
        <v>245</v>
      </c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</row>
    <row r="6" spans="1:122" ht="0.75" customHeight="1" x14ac:dyDescent="0.3">
      <c r="A6" s="88"/>
      <c r="B6" s="88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67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72"/>
      <c r="AM6" s="15"/>
      <c r="AN6" s="15"/>
      <c r="AO6" s="15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72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88"/>
      <c r="B7" s="88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68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72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72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88"/>
      <c r="B8" s="88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68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72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72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88"/>
      <c r="B9" s="88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68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72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72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88"/>
      <c r="B10" s="8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68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72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72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88"/>
      <c r="B11" s="88"/>
      <c r="C11" s="90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93" t="s">
        <v>47</v>
      </c>
      <c r="J11" s="94"/>
      <c r="K11" s="94"/>
      <c r="L11" s="93" t="s">
        <v>48</v>
      </c>
      <c r="M11" s="94"/>
      <c r="N11" s="94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7" t="s">
        <v>5</v>
      </c>
      <c r="AE11" s="137"/>
      <c r="AF11" s="137"/>
      <c r="AG11" s="140" t="s">
        <v>12</v>
      </c>
      <c r="AH11" s="140"/>
      <c r="AI11" s="140"/>
      <c r="AJ11" s="140" t="s">
        <v>6</v>
      </c>
      <c r="AK11" s="140"/>
      <c r="AL11" s="140"/>
      <c r="AM11" s="137" t="s">
        <v>251</v>
      </c>
      <c r="AN11" s="137"/>
      <c r="AO11" s="137"/>
      <c r="AP11" s="137" t="s">
        <v>252</v>
      </c>
      <c r="AQ11" s="137"/>
      <c r="AR11" s="137"/>
      <c r="AS11" s="137" t="s">
        <v>253</v>
      </c>
      <c r="AT11" s="137"/>
      <c r="AU11" s="137"/>
      <c r="AV11" s="137" t="s">
        <v>254</v>
      </c>
      <c r="AW11" s="137"/>
      <c r="AX11" s="137"/>
      <c r="AY11" s="137" t="s">
        <v>49</v>
      </c>
      <c r="AZ11" s="137"/>
      <c r="BA11" s="137"/>
      <c r="BB11" s="137" t="s">
        <v>50</v>
      </c>
      <c r="BC11" s="137"/>
      <c r="BD11" s="137"/>
      <c r="BE11" s="137" t="s">
        <v>51</v>
      </c>
      <c r="BF11" s="137"/>
      <c r="BG11" s="137"/>
      <c r="BH11" s="137" t="s">
        <v>52</v>
      </c>
      <c r="BI11" s="137"/>
      <c r="BJ11" s="137"/>
      <c r="BK11" s="137" t="s">
        <v>53</v>
      </c>
      <c r="BL11" s="137"/>
      <c r="BM11" s="137"/>
      <c r="BN11" s="137" t="s">
        <v>56</v>
      </c>
      <c r="BO11" s="137"/>
      <c r="BP11" s="137"/>
      <c r="BQ11" s="137" t="s">
        <v>57</v>
      </c>
      <c r="BR11" s="137"/>
      <c r="BS11" s="137"/>
      <c r="BT11" s="137" t="s">
        <v>58</v>
      </c>
      <c r="BU11" s="137"/>
      <c r="BV11" s="137"/>
      <c r="BW11" s="137" t="s">
        <v>59</v>
      </c>
      <c r="BX11" s="137"/>
      <c r="BY11" s="137"/>
      <c r="BZ11" s="137" t="s">
        <v>255</v>
      </c>
      <c r="CA11" s="137"/>
      <c r="CB11" s="137"/>
      <c r="CC11" s="137" t="s">
        <v>256</v>
      </c>
      <c r="CD11" s="137"/>
      <c r="CE11" s="137"/>
      <c r="CF11" s="137" t="s">
        <v>257</v>
      </c>
      <c r="CG11" s="137"/>
      <c r="CH11" s="137"/>
      <c r="CI11" s="137" t="s">
        <v>258</v>
      </c>
      <c r="CJ11" s="137"/>
      <c r="CK11" s="137"/>
      <c r="CL11" s="137" t="s">
        <v>259</v>
      </c>
      <c r="CM11" s="137"/>
      <c r="CN11" s="137"/>
      <c r="CO11" s="137" t="s">
        <v>260</v>
      </c>
      <c r="CP11" s="137"/>
      <c r="CQ11" s="137"/>
      <c r="CR11" s="137" t="s">
        <v>261</v>
      </c>
      <c r="CS11" s="137"/>
      <c r="CT11" s="137"/>
      <c r="CU11" s="137" t="s">
        <v>262</v>
      </c>
      <c r="CV11" s="137"/>
      <c r="CW11" s="137"/>
      <c r="CX11" s="137" t="s">
        <v>263</v>
      </c>
      <c r="CY11" s="137"/>
      <c r="CZ11" s="137"/>
      <c r="DA11" s="137" t="s">
        <v>264</v>
      </c>
      <c r="DB11" s="137"/>
      <c r="DC11" s="137"/>
      <c r="DD11" s="137" t="s">
        <v>265</v>
      </c>
      <c r="DE11" s="137"/>
      <c r="DF11" s="137"/>
      <c r="DG11" s="137" t="s">
        <v>266</v>
      </c>
      <c r="DH11" s="137"/>
      <c r="DI11" s="137"/>
      <c r="DJ11" s="137" t="s">
        <v>267</v>
      </c>
      <c r="DK11" s="137"/>
      <c r="DL11" s="137"/>
      <c r="DM11" s="137" t="s">
        <v>268</v>
      </c>
      <c r="DN11" s="137"/>
      <c r="DO11" s="137"/>
      <c r="DP11" s="137" t="s">
        <v>269</v>
      </c>
      <c r="DQ11" s="137"/>
      <c r="DR11" s="137"/>
    </row>
    <row r="12" spans="1:122" ht="51" customHeight="1" x14ac:dyDescent="0.3">
      <c r="A12" s="88"/>
      <c r="B12" s="89"/>
      <c r="C12" s="85" t="s">
        <v>492</v>
      </c>
      <c r="D12" s="85"/>
      <c r="E12" s="85"/>
      <c r="F12" s="85" t="s">
        <v>496</v>
      </c>
      <c r="G12" s="85"/>
      <c r="H12" s="85"/>
      <c r="I12" s="85" t="s">
        <v>167</v>
      </c>
      <c r="J12" s="85"/>
      <c r="K12" s="85"/>
      <c r="L12" s="85" t="s">
        <v>169</v>
      </c>
      <c r="M12" s="85"/>
      <c r="N12" s="85"/>
      <c r="O12" s="85" t="s">
        <v>500</v>
      </c>
      <c r="P12" s="85"/>
      <c r="Q12" s="85"/>
      <c r="R12" s="85" t="s">
        <v>501</v>
      </c>
      <c r="S12" s="85"/>
      <c r="T12" s="85"/>
      <c r="U12" s="85" t="s">
        <v>503</v>
      </c>
      <c r="V12" s="85"/>
      <c r="W12" s="85"/>
      <c r="X12" s="85" t="s">
        <v>506</v>
      </c>
      <c r="Y12" s="85"/>
      <c r="Z12" s="85"/>
      <c r="AA12" s="85" t="s">
        <v>509</v>
      </c>
      <c r="AB12" s="85"/>
      <c r="AC12" s="85"/>
      <c r="AD12" s="85" t="s">
        <v>182</v>
      </c>
      <c r="AE12" s="85"/>
      <c r="AF12" s="85"/>
      <c r="AG12" s="85" t="s">
        <v>512</v>
      </c>
      <c r="AH12" s="85"/>
      <c r="AI12" s="85"/>
      <c r="AJ12" s="85" t="s">
        <v>514</v>
      </c>
      <c r="AK12" s="85"/>
      <c r="AL12" s="85"/>
      <c r="AM12" s="85" t="s">
        <v>515</v>
      </c>
      <c r="AN12" s="85"/>
      <c r="AO12" s="85"/>
      <c r="AP12" s="87" t="s">
        <v>296</v>
      </c>
      <c r="AQ12" s="87"/>
      <c r="AR12" s="87"/>
      <c r="AS12" s="87" t="s">
        <v>519</v>
      </c>
      <c r="AT12" s="87"/>
      <c r="AU12" s="87"/>
      <c r="AV12" s="87" t="s">
        <v>523</v>
      </c>
      <c r="AW12" s="87"/>
      <c r="AX12" s="87"/>
      <c r="AY12" s="87" t="s">
        <v>525</v>
      </c>
      <c r="AZ12" s="87"/>
      <c r="BA12" s="87"/>
      <c r="BB12" s="87" t="s">
        <v>528</v>
      </c>
      <c r="BC12" s="87"/>
      <c r="BD12" s="87"/>
      <c r="BE12" s="87" t="s">
        <v>529</v>
      </c>
      <c r="BF12" s="87"/>
      <c r="BG12" s="87"/>
      <c r="BH12" s="87" t="s">
        <v>530</v>
      </c>
      <c r="BI12" s="87"/>
      <c r="BJ12" s="87"/>
      <c r="BK12" s="87" t="s">
        <v>531</v>
      </c>
      <c r="BL12" s="87"/>
      <c r="BM12" s="87"/>
      <c r="BN12" s="87" t="s">
        <v>533</v>
      </c>
      <c r="BO12" s="87"/>
      <c r="BP12" s="87"/>
      <c r="BQ12" s="87" t="s">
        <v>534</v>
      </c>
      <c r="BR12" s="87"/>
      <c r="BS12" s="87"/>
      <c r="BT12" s="87" t="s">
        <v>535</v>
      </c>
      <c r="BU12" s="87"/>
      <c r="BV12" s="87"/>
      <c r="BW12" s="87" t="s">
        <v>538</v>
      </c>
      <c r="BX12" s="87"/>
      <c r="BY12" s="87"/>
      <c r="BZ12" s="87" t="s">
        <v>539</v>
      </c>
      <c r="CA12" s="87"/>
      <c r="CB12" s="87"/>
      <c r="CC12" s="87" t="s">
        <v>543</v>
      </c>
      <c r="CD12" s="87"/>
      <c r="CE12" s="87"/>
      <c r="CF12" s="87" t="s">
        <v>546</v>
      </c>
      <c r="CG12" s="87"/>
      <c r="CH12" s="87"/>
      <c r="CI12" s="87" t="s">
        <v>547</v>
      </c>
      <c r="CJ12" s="87"/>
      <c r="CK12" s="87"/>
      <c r="CL12" s="87" t="s">
        <v>549</v>
      </c>
      <c r="CM12" s="87"/>
      <c r="CN12" s="87"/>
      <c r="CO12" s="87" t="s">
        <v>550</v>
      </c>
      <c r="CP12" s="87"/>
      <c r="CQ12" s="87"/>
      <c r="CR12" s="87" t="s">
        <v>552</v>
      </c>
      <c r="CS12" s="87"/>
      <c r="CT12" s="87"/>
      <c r="CU12" s="87" t="s">
        <v>553</v>
      </c>
      <c r="CV12" s="87"/>
      <c r="CW12" s="87"/>
      <c r="CX12" s="87" t="s">
        <v>554</v>
      </c>
      <c r="CY12" s="87"/>
      <c r="CZ12" s="87"/>
      <c r="DA12" s="87" t="s">
        <v>555</v>
      </c>
      <c r="DB12" s="87"/>
      <c r="DC12" s="87"/>
      <c r="DD12" s="87" t="s">
        <v>556</v>
      </c>
      <c r="DE12" s="87"/>
      <c r="DF12" s="87"/>
      <c r="DG12" s="86" t="s">
        <v>558</v>
      </c>
      <c r="DH12" s="86"/>
      <c r="DI12" s="86"/>
      <c r="DJ12" s="86" t="s">
        <v>562</v>
      </c>
      <c r="DK12" s="86"/>
      <c r="DL12" s="86"/>
      <c r="DM12" s="85" t="s">
        <v>565</v>
      </c>
      <c r="DN12" s="85"/>
      <c r="DO12" s="85"/>
      <c r="DP12" s="85" t="s">
        <v>567</v>
      </c>
      <c r="DQ12" s="85"/>
      <c r="DR12" s="85"/>
    </row>
    <row r="13" spans="1:122" ht="102.75" customHeight="1" x14ac:dyDescent="0.3">
      <c r="A13" s="88"/>
      <c r="B13" s="89"/>
      <c r="C13" s="39" t="s">
        <v>493</v>
      </c>
      <c r="D13" s="39" t="s">
        <v>494</v>
      </c>
      <c r="E13" s="39" t="s">
        <v>495</v>
      </c>
      <c r="F13" s="39" t="s">
        <v>163</v>
      </c>
      <c r="G13" s="39" t="s">
        <v>164</v>
      </c>
      <c r="H13" s="39" t="s">
        <v>165</v>
      </c>
      <c r="I13" s="39" t="s">
        <v>497</v>
      </c>
      <c r="J13" s="39" t="s">
        <v>498</v>
      </c>
      <c r="K13" s="39" t="s">
        <v>499</v>
      </c>
      <c r="L13" s="39" t="s">
        <v>170</v>
      </c>
      <c r="M13" s="39" t="s">
        <v>171</v>
      </c>
      <c r="N13" s="39" t="s">
        <v>172</v>
      </c>
      <c r="O13" s="69" t="s">
        <v>173</v>
      </c>
      <c r="P13" s="39" t="s">
        <v>174</v>
      </c>
      <c r="Q13" s="39" t="s">
        <v>175</v>
      </c>
      <c r="R13" s="39" t="s">
        <v>176</v>
      </c>
      <c r="S13" s="39" t="s">
        <v>330</v>
      </c>
      <c r="T13" s="39" t="s">
        <v>502</v>
      </c>
      <c r="U13" s="39" t="s">
        <v>504</v>
      </c>
      <c r="V13" s="39" t="s">
        <v>505</v>
      </c>
      <c r="W13" s="39" t="s">
        <v>122</v>
      </c>
      <c r="X13" s="39" t="s">
        <v>387</v>
      </c>
      <c r="Y13" s="39" t="s">
        <v>507</v>
      </c>
      <c r="Z13" s="39" t="s">
        <v>508</v>
      </c>
      <c r="AA13" s="39" t="s">
        <v>181</v>
      </c>
      <c r="AB13" s="39" t="s">
        <v>510</v>
      </c>
      <c r="AC13" s="39" t="s">
        <v>511</v>
      </c>
      <c r="AD13" s="39" t="s">
        <v>127</v>
      </c>
      <c r="AE13" s="39" t="s">
        <v>149</v>
      </c>
      <c r="AF13" s="39" t="s">
        <v>129</v>
      </c>
      <c r="AG13" s="39" t="s">
        <v>183</v>
      </c>
      <c r="AH13" s="39" t="s">
        <v>513</v>
      </c>
      <c r="AI13" s="39" t="s">
        <v>207</v>
      </c>
      <c r="AJ13" s="39" t="s">
        <v>184</v>
      </c>
      <c r="AK13" s="39" t="s">
        <v>185</v>
      </c>
      <c r="AL13" s="69" t="s">
        <v>186</v>
      </c>
      <c r="AM13" s="39" t="s">
        <v>516</v>
      </c>
      <c r="AN13" s="39" t="s">
        <v>517</v>
      </c>
      <c r="AO13" s="39" t="s">
        <v>518</v>
      </c>
      <c r="AP13" s="39" t="s">
        <v>297</v>
      </c>
      <c r="AQ13" s="39" t="s">
        <v>298</v>
      </c>
      <c r="AR13" s="39" t="s">
        <v>299</v>
      </c>
      <c r="AS13" s="39" t="s">
        <v>520</v>
      </c>
      <c r="AT13" s="39" t="s">
        <v>521</v>
      </c>
      <c r="AU13" s="39" t="s">
        <v>522</v>
      </c>
      <c r="AV13" s="39" t="s">
        <v>301</v>
      </c>
      <c r="AW13" s="39" t="s">
        <v>524</v>
      </c>
      <c r="AX13" s="39" t="s">
        <v>302</v>
      </c>
      <c r="AY13" s="78" t="s">
        <v>187</v>
      </c>
      <c r="AZ13" s="22" t="s">
        <v>526</v>
      </c>
      <c r="BA13" s="22" t="s">
        <v>527</v>
      </c>
      <c r="BB13" s="22" t="s">
        <v>188</v>
      </c>
      <c r="BC13" s="22" t="s">
        <v>189</v>
      </c>
      <c r="BD13" s="22" t="s">
        <v>190</v>
      </c>
      <c r="BE13" s="22" t="s">
        <v>191</v>
      </c>
      <c r="BF13" s="22" t="s">
        <v>386</v>
      </c>
      <c r="BG13" s="22" t="s">
        <v>192</v>
      </c>
      <c r="BH13" s="22" t="s">
        <v>100</v>
      </c>
      <c r="BI13" s="22" t="s">
        <v>193</v>
      </c>
      <c r="BJ13" s="22" t="s">
        <v>194</v>
      </c>
      <c r="BK13" s="22" t="s">
        <v>306</v>
      </c>
      <c r="BL13" s="22" t="s">
        <v>532</v>
      </c>
      <c r="BM13" s="22" t="s">
        <v>307</v>
      </c>
      <c r="BN13" s="22" t="s">
        <v>303</v>
      </c>
      <c r="BO13" s="22" t="s">
        <v>304</v>
      </c>
      <c r="BP13" s="22" t="s">
        <v>305</v>
      </c>
      <c r="BQ13" s="22" t="s">
        <v>308</v>
      </c>
      <c r="BR13" s="22" t="s">
        <v>389</v>
      </c>
      <c r="BS13" s="22" t="s">
        <v>309</v>
      </c>
      <c r="BT13" s="22" t="s">
        <v>310</v>
      </c>
      <c r="BU13" s="22" t="s">
        <v>536</v>
      </c>
      <c r="BV13" s="22" t="s">
        <v>537</v>
      </c>
      <c r="BW13" s="22" t="s">
        <v>157</v>
      </c>
      <c r="BX13" s="22" t="s">
        <v>158</v>
      </c>
      <c r="BY13" s="22" t="s">
        <v>177</v>
      </c>
      <c r="BZ13" s="22" t="s">
        <v>540</v>
      </c>
      <c r="CA13" s="22" t="s">
        <v>541</v>
      </c>
      <c r="CB13" s="22" t="s">
        <v>542</v>
      </c>
      <c r="CC13" s="22" t="s">
        <v>544</v>
      </c>
      <c r="CD13" s="22" t="s">
        <v>312</v>
      </c>
      <c r="CE13" s="22" t="s">
        <v>545</v>
      </c>
      <c r="CF13" s="22" t="s">
        <v>313</v>
      </c>
      <c r="CG13" s="22" t="s">
        <v>314</v>
      </c>
      <c r="CH13" s="22" t="s">
        <v>315</v>
      </c>
      <c r="CI13" s="22" t="s">
        <v>316</v>
      </c>
      <c r="CJ13" s="22" t="s">
        <v>548</v>
      </c>
      <c r="CK13" s="22" t="s">
        <v>317</v>
      </c>
      <c r="CL13" s="22" t="s">
        <v>318</v>
      </c>
      <c r="CM13" s="22" t="s">
        <v>319</v>
      </c>
      <c r="CN13" s="22" t="s">
        <v>320</v>
      </c>
      <c r="CO13" s="22" t="s">
        <v>168</v>
      </c>
      <c r="CP13" s="22" t="s">
        <v>321</v>
      </c>
      <c r="CQ13" s="22" t="s">
        <v>551</v>
      </c>
      <c r="CR13" s="22" t="s">
        <v>322</v>
      </c>
      <c r="CS13" s="22" t="s">
        <v>323</v>
      </c>
      <c r="CT13" s="22" t="s">
        <v>324</v>
      </c>
      <c r="CU13" s="22" t="s">
        <v>327</v>
      </c>
      <c r="CV13" s="22" t="s">
        <v>328</v>
      </c>
      <c r="CW13" s="22" t="s">
        <v>329</v>
      </c>
      <c r="CX13" s="22" t="s">
        <v>331</v>
      </c>
      <c r="CY13" s="22" t="s">
        <v>332</v>
      </c>
      <c r="CZ13" s="22" t="s">
        <v>333</v>
      </c>
      <c r="DA13" s="22" t="s">
        <v>334</v>
      </c>
      <c r="DB13" s="22" t="s">
        <v>130</v>
      </c>
      <c r="DC13" s="22" t="s">
        <v>335</v>
      </c>
      <c r="DD13" s="22" t="s">
        <v>557</v>
      </c>
      <c r="DE13" s="22" t="s">
        <v>300</v>
      </c>
      <c r="DF13" s="78" t="s">
        <v>145</v>
      </c>
      <c r="DG13" s="39" t="s">
        <v>559</v>
      </c>
      <c r="DH13" s="39" t="s">
        <v>560</v>
      </c>
      <c r="DI13" s="39" t="s">
        <v>561</v>
      </c>
      <c r="DJ13" s="39" t="s">
        <v>390</v>
      </c>
      <c r="DK13" s="39" t="s">
        <v>563</v>
      </c>
      <c r="DL13" s="39" t="s">
        <v>564</v>
      </c>
      <c r="DM13" s="39" t="s">
        <v>336</v>
      </c>
      <c r="DN13" s="39" t="s">
        <v>337</v>
      </c>
      <c r="DO13" s="39" t="s">
        <v>566</v>
      </c>
      <c r="DP13" s="39" t="s">
        <v>338</v>
      </c>
      <c r="DQ13" s="39" t="s">
        <v>160</v>
      </c>
      <c r="DR13" s="39" t="s">
        <v>339</v>
      </c>
    </row>
    <row r="14" spans="1:122" ht="15.6" x14ac:dyDescent="0.3">
      <c r="A14" s="2">
        <v>1</v>
      </c>
      <c r="B14" s="61" t="s">
        <v>695</v>
      </c>
      <c r="C14" s="5"/>
      <c r="D14" s="5">
        <v>1</v>
      </c>
      <c r="E14" s="5"/>
      <c r="F14" s="13"/>
      <c r="G14" s="13">
        <v>1</v>
      </c>
      <c r="H14" s="13"/>
      <c r="I14" s="13">
        <v>1</v>
      </c>
      <c r="J14" s="13"/>
      <c r="K14" s="13"/>
      <c r="L14" s="13">
        <v>1</v>
      </c>
      <c r="M14" s="13"/>
      <c r="N14" s="13"/>
      <c r="O14" s="70">
        <v>1</v>
      </c>
      <c r="P14" s="13"/>
      <c r="Q14" s="13"/>
      <c r="R14" s="13"/>
      <c r="S14" s="13">
        <v>1</v>
      </c>
      <c r="T14" s="15"/>
      <c r="U14" s="15"/>
      <c r="V14" s="15">
        <v>1</v>
      </c>
      <c r="W14" s="13"/>
      <c r="X14" s="15"/>
      <c r="Y14" s="15">
        <v>1</v>
      </c>
      <c r="Z14" s="15"/>
      <c r="AA14" s="15"/>
      <c r="AB14" s="15">
        <v>1</v>
      </c>
      <c r="AC14" s="15"/>
      <c r="AD14" s="15"/>
      <c r="AE14" s="15">
        <v>1</v>
      </c>
      <c r="AF14" s="15"/>
      <c r="AG14" s="15"/>
      <c r="AH14" s="15">
        <v>1</v>
      </c>
      <c r="AI14" s="15"/>
      <c r="AJ14" s="15"/>
      <c r="AK14" s="15">
        <v>1</v>
      </c>
      <c r="AL14" s="77"/>
      <c r="AM14" s="15"/>
      <c r="AN14" s="15">
        <v>1</v>
      </c>
      <c r="AO14" s="15"/>
      <c r="AP14" s="15"/>
      <c r="AQ14" s="15">
        <v>1</v>
      </c>
      <c r="AR14" s="15"/>
      <c r="AS14" s="15"/>
      <c r="AT14" s="15">
        <v>1</v>
      </c>
      <c r="AU14" s="15"/>
      <c r="AV14" s="15"/>
      <c r="AW14" s="15">
        <v>1</v>
      </c>
      <c r="AX14" s="15"/>
      <c r="AY14" s="77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/>
      <c r="BU14" s="15">
        <v>1</v>
      </c>
      <c r="BV14" s="15"/>
      <c r="BW14" s="15"/>
      <c r="BX14" s="15">
        <v>1</v>
      </c>
      <c r="BY14" s="15"/>
      <c r="BZ14" s="15"/>
      <c r="CA14" s="15">
        <v>1</v>
      </c>
      <c r="CB14" s="15"/>
      <c r="CC14" s="15"/>
      <c r="CD14" s="15"/>
      <c r="CE14" s="15">
        <v>1</v>
      </c>
      <c r="CF14" s="15"/>
      <c r="CG14" s="15">
        <v>1</v>
      </c>
      <c r="CH14" s="15"/>
      <c r="CI14" s="15"/>
      <c r="CJ14" s="15">
        <v>1</v>
      </c>
      <c r="CK14" s="15"/>
      <c r="CL14" s="15"/>
      <c r="CM14" s="15">
        <v>1</v>
      </c>
      <c r="CN14" s="15"/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/>
      <c r="DF14" s="77">
        <v>1</v>
      </c>
      <c r="DG14" s="4"/>
      <c r="DH14" s="4">
        <v>1</v>
      </c>
      <c r="DI14" s="4"/>
      <c r="DJ14" s="4"/>
      <c r="DK14" s="4"/>
      <c r="DL14" s="4">
        <v>1</v>
      </c>
      <c r="DM14" s="4"/>
      <c r="DN14" s="4">
        <v>1</v>
      </c>
      <c r="DO14" s="4"/>
      <c r="DP14" s="4"/>
      <c r="DQ14" s="4">
        <v>1</v>
      </c>
      <c r="DR14" s="15"/>
    </row>
    <row r="15" spans="1:122" ht="15.6" x14ac:dyDescent="0.3">
      <c r="A15" s="2">
        <v>2</v>
      </c>
      <c r="B15" s="61" t="s">
        <v>696</v>
      </c>
      <c r="C15" s="9"/>
      <c r="D15" s="9"/>
      <c r="E15" s="9">
        <v>1</v>
      </c>
      <c r="F15" s="1"/>
      <c r="G15" s="1">
        <v>1</v>
      </c>
      <c r="H15" s="1"/>
      <c r="I15" s="1"/>
      <c r="J15" s="1">
        <v>1</v>
      </c>
      <c r="K15" s="1"/>
      <c r="L15" s="1">
        <v>1</v>
      </c>
      <c r="M15" s="1"/>
      <c r="N15" s="1"/>
      <c r="O15" s="71">
        <v>1</v>
      </c>
      <c r="P15" s="1"/>
      <c r="Q15" s="1"/>
      <c r="R15" s="1"/>
      <c r="S15" s="1"/>
      <c r="T15" s="4">
        <v>1</v>
      </c>
      <c r="U15" s="4"/>
      <c r="V15" s="4"/>
      <c r="W15" s="1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/>
      <c r="AI15" s="4">
        <v>1</v>
      </c>
      <c r="AJ15" s="4"/>
      <c r="AK15" s="4"/>
      <c r="AL15" s="72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72"/>
      <c r="AZ15" s="4">
        <v>1</v>
      </c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/>
      <c r="BY15" s="4">
        <v>1</v>
      </c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72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</row>
    <row r="16" spans="1:122" ht="15.6" x14ac:dyDescent="0.3">
      <c r="A16" s="2">
        <v>3</v>
      </c>
      <c r="B16" s="61" t="s">
        <v>697</v>
      </c>
      <c r="C16" s="9"/>
      <c r="D16" s="9"/>
      <c r="E16" s="9">
        <v>1</v>
      </c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71">
        <v>1</v>
      </c>
      <c r="P16" s="1"/>
      <c r="Q16" s="1"/>
      <c r="R16" s="1"/>
      <c r="S16" s="1"/>
      <c r="T16" s="4">
        <v>1</v>
      </c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72">
        <v>1</v>
      </c>
      <c r="AM16" s="4"/>
      <c r="AN16" s="4">
        <v>1</v>
      </c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72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72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</row>
    <row r="17" spans="1:122" ht="15.6" x14ac:dyDescent="0.3">
      <c r="A17" s="2">
        <v>4</v>
      </c>
      <c r="B17" s="61" t="s">
        <v>698</v>
      </c>
      <c r="C17" s="9"/>
      <c r="D17" s="9"/>
      <c r="E17" s="9">
        <v>1</v>
      </c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71">
        <v>1</v>
      </c>
      <c r="P17" s="1"/>
      <c r="Q17" s="1"/>
      <c r="R17" s="1"/>
      <c r="S17" s="1">
        <v>1</v>
      </c>
      <c r="T17" s="4"/>
      <c r="U17" s="4"/>
      <c r="V17" s="4">
        <v>1</v>
      </c>
      <c r="W17" s="1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72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>
        <v>1</v>
      </c>
      <c r="AY17" s="72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>
        <v>1</v>
      </c>
      <c r="DC17" s="4"/>
      <c r="DD17" s="4"/>
      <c r="DE17" s="4"/>
      <c r="DF17" s="72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>
        <v>1</v>
      </c>
      <c r="DO17" s="4"/>
      <c r="DP17" s="4"/>
      <c r="DQ17" s="4">
        <v>1</v>
      </c>
      <c r="DR17" s="4"/>
    </row>
    <row r="18" spans="1:122" ht="15.6" x14ac:dyDescent="0.3">
      <c r="A18" s="2">
        <v>5</v>
      </c>
      <c r="B18" s="60" t="s">
        <v>699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71">
        <v>1</v>
      </c>
      <c r="P18" s="1"/>
      <c r="Q18" s="1"/>
      <c r="R18" s="1"/>
      <c r="S18" s="1">
        <v>1</v>
      </c>
      <c r="T18" s="4"/>
      <c r="U18" s="4"/>
      <c r="V18" s="4">
        <v>1</v>
      </c>
      <c r="W18" s="1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72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72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72">
        <v>1</v>
      </c>
      <c r="DG18" s="4"/>
      <c r="DH18" s="4">
        <v>1</v>
      </c>
      <c r="DI18" s="4"/>
      <c r="DJ18" s="4"/>
      <c r="DK18" s="4"/>
      <c r="DL18" s="4">
        <v>1</v>
      </c>
      <c r="DM18" s="4"/>
      <c r="DN18" s="4">
        <v>1</v>
      </c>
      <c r="DO18" s="4"/>
      <c r="DP18" s="4"/>
      <c r="DQ18" s="4">
        <v>1</v>
      </c>
      <c r="DR18" s="4"/>
    </row>
    <row r="19" spans="1:122" ht="15.6" x14ac:dyDescent="0.3">
      <c r="A19" s="2">
        <v>6</v>
      </c>
      <c r="B19" s="53" t="s">
        <v>700</v>
      </c>
      <c r="C19" s="9"/>
      <c r="D19" s="9"/>
      <c r="E19" s="9">
        <v>1</v>
      </c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71">
        <v>1</v>
      </c>
      <c r="P19" s="1"/>
      <c r="Q19" s="1"/>
      <c r="R19" s="1"/>
      <c r="S19" s="1">
        <v>1</v>
      </c>
      <c r="T19" s="4"/>
      <c r="U19" s="4"/>
      <c r="V19" s="4"/>
      <c r="W19" s="1">
        <v>1</v>
      </c>
      <c r="X19" s="4"/>
      <c r="Y19" s="4">
        <v>1</v>
      </c>
      <c r="Z19" s="4"/>
      <c r="AA19" s="4"/>
      <c r="AB19" s="4"/>
      <c r="AC19" s="4">
        <v>1</v>
      </c>
      <c r="AD19" s="4"/>
      <c r="AE19" s="4">
        <v>1</v>
      </c>
      <c r="AF19" s="4"/>
      <c r="AG19" s="4"/>
      <c r="AH19" s="4"/>
      <c r="AI19" s="4">
        <v>1</v>
      </c>
      <c r="AJ19" s="4"/>
      <c r="AK19" s="4"/>
      <c r="AL19" s="72">
        <v>1</v>
      </c>
      <c r="AM19" s="4"/>
      <c r="AN19" s="4">
        <v>1</v>
      </c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72"/>
      <c r="AZ19" s="4">
        <v>1</v>
      </c>
      <c r="BA19" s="4"/>
      <c r="BB19" s="4"/>
      <c r="BC19" s="4"/>
      <c r="BD19" s="4">
        <v>1</v>
      </c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>
        <v>1</v>
      </c>
      <c r="BV19" s="4"/>
      <c r="BW19" s="4"/>
      <c r="BX19" s="4"/>
      <c r="BY19" s="4">
        <v>1</v>
      </c>
      <c r="BZ19" s="4"/>
      <c r="CA19" s="4">
        <v>1</v>
      </c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>
        <v>1</v>
      </c>
      <c r="DC19" s="4"/>
      <c r="DD19" s="4"/>
      <c r="DE19" s="4"/>
      <c r="DF19" s="72">
        <v>1</v>
      </c>
      <c r="DG19" s="4"/>
      <c r="DH19" s="4">
        <v>1</v>
      </c>
      <c r="DI19" s="4"/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</row>
    <row r="20" spans="1:122" ht="15.6" x14ac:dyDescent="0.3">
      <c r="A20" s="2">
        <v>7</v>
      </c>
      <c r="B20" s="54" t="s">
        <v>701</v>
      </c>
      <c r="C20" s="9"/>
      <c r="D20" s="9"/>
      <c r="E20" s="9">
        <v>1</v>
      </c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71">
        <v>1</v>
      </c>
      <c r="P20" s="1"/>
      <c r="Q20" s="1"/>
      <c r="R20" s="1"/>
      <c r="S20" s="1"/>
      <c r="T20" s="4">
        <v>1</v>
      </c>
      <c r="U20" s="4"/>
      <c r="V20" s="4"/>
      <c r="W20" s="1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72">
        <v>1</v>
      </c>
      <c r="AM20" s="4"/>
      <c r="AN20" s="4">
        <v>1</v>
      </c>
      <c r="AO20" s="4"/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72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>
        <v>1</v>
      </c>
      <c r="BV20" s="4"/>
      <c r="BW20" s="4"/>
      <c r="BX20" s="4"/>
      <c r="BY20" s="4">
        <v>1</v>
      </c>
      <c r="BZ20" s="4"/>
      <c r="CA20" s="4">
        <v>1</v>
      </c>
      <c r="CB20" s="4"/>
      <c r="CC20" s="4"/>
      <c r="CD20" s="4"/>
      <c r="CE20" s="4">
        <v>1</v>
      </c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72">
        <v>1</v>
      </c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72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72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72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72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7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72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72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72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7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72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72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72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81" t="s">
        <v>89</v>
      </c>
      <c r="B24" s="82"/>
      <c r="C24" s="3">
        <f t="shared" ref="C24:AH24" si="0">SUM(C14:C23)</f>
        <v>0</v>
      </c>
      <c r="D24" s="3">
        <f t="shared" si="0"/>
        <v>2</v>
      </c>
      <c r="E24" s="3">
        <f t="shared" si="0"/>
        <v>5</v>
      </c>
      <c r="F24" s="3">
        <f t="shared" si="0"/>
        <v>0</v>
      </c>
      <c r="G24" s="3">
        <f t="shared" si="0"/>
        <v>7</v>
      </c>
      <c r="H24" s="3">
        <f t="shared" si="0"/>
        <v>0</v>
      </c>
      <c r="I24" s="3">
        <f t="shared" si="0"/>
        <v>3</v>
      </c>
      <c r="J24" s="3">
        <f t="shared" si="0"/>
        <v>4</v>
      </c>
      <c r="K24" s="3">
        <f t="shared" si="0"/>
        <v>0</v>
      </c>
      <c r="L24" s="3">
        <f t="shared" si="0"/>
        <v>7</v>
      </c>
      <c r="M24" s="3">
        <f t="shared" si="0"/>
        <v>0</v>
      </c>
      <c r="N24" s="3">
        <f t="shared" si="0"/>
        <v>0</v>
      </c>
      <c r="O24" s="73">
        <f t="shared" si="0"/>
        <v>7</v>
      </c>
      <c r="P24" s="3">
        <f t="shared" si="0"/>
        <v>0</v>
      </c>
      <c r="Q24" s="3">
        <f t="shared" si="0"/>
        <v>0</v>
      </c>
      <c r="R24" s="3">
        <f t="shared" si="0"/>
        <v>0</v>
      </c>
      <c r="S24" s="3">
        <f t="shared" si="0"/>
        <v>4</v>
      </c>
      <c r="T24" s="3">
        <f t="shared" si="0"/>
        <v>3</v>
      </c>
      <c r="U24" s="3">
        <f t="shared" si="0"/>
        <v>0</v>
      </c>
      <c r="V24" s="3">
        <f t="shared" si="0"/>
        <v>3</v>
      </c>
      <c r="W24" s="3">
        <f t="shared" si="0"/>
        <v>4</v>
      </c>
      <c r="X24" s="3">
        <f t="shared" si="0"/>
        <v>0</v>
      </c>
      <c r="Y24" s="3">
        <f t="shared" si="0"/>
        <v>4</v>
      </c>
      <c r="Z24" s="3">
        <f t="shared" si="0"/>
        <v>3</v>
      </c>
      <c r="AA24" s="3">
        <f t="shared" si="0"/>
        <v>0</v>
      </c>
      <c r="AB24" s="3">
        <f t="shared" si="0"/>
        <v>3</v>
      </c>
      <c r="AC24" s="3">
        <f t="shared" si="0"/>
        <v>4</v>
      </c>
      <c r="AD24" s="3">
        <f t="shared" si="0"/>
        <v>0</v>
      </c>
      <c r="AE24" s="3">
        <f t="shared" si="0"/>
        <v>6</v>
      </c>
      <c r="AF24" s="3">
        <f t="shared" si="0"/>
        <v>1</v>
      </c>
      <c r="AG24" s="3">
        <f t="shared" si="0"/>
        <v>0</v>
      </c>
      <c r="AH24" s="3">
        <f t="shared" si="0"/>
        <v>3</v>
      </c>
      <c r="AI24" s="3">
        <f t="shared" ref="AI24:BN24" si="1">SUM(AI14:AI23)</f>
        <v>4</v>
      </c>
      <c r="AJ24" s="3">
        <f t="shared" si="1"/>
        <v>0</v>
      </c>
      <c r="AK24" s="3">
        <f t="shared" si="1"/>
        <v>3</v>
      </c>
      <c r="AL24" s="73">
        <f t="shared" si="1"/>
        <v>4</v>
      </c>
      <c r="AM24" s="3">
        <f t="shared" si="1"/>
        <v>0</v>
      </c>
      <c r="AN24" s="3">
        <f t="shared" si="1"/>
        <v>7</v>
      </c>
      <c r="AO24" s="3">
        <f t="shared" si="1"/>
        <v>0</v>
      </c>
      <c r="AP24" s="3">
        <f t="shared" si="1"/>
        <v>0</v>
      </c>
      <c r="AQ24" s="3">
        <f t="shared" si="1"/>
        <v>4</v>
      </c>
      <c r="AR24" s="3">
        <f t="shared" si="1"/>
        <v>3</v>
      </c>
      <c r="AS24" s="3">
        <f t="shared" si="1"/>
        <v>0</v>
      </c>
      <c r="AT24" s="3">
        <f t="shared" si="1"/>
        <v>4</v>
      </c>
      <c r="AU24" s="3">
        <f t="shared" si="1"/>
        <v>3</v>
      </c>
      <c r="AV24" s="3">
        <f t="shared" si="1"/>
        <v>0</v>
      </c>
      <c r="AW24" s="3">
        <f t="shared" si="1"/>
        <v>2</v>
      </c>
      <c r="AX24" s="3">
        <f t="shared" si="1"/>
        <v>5</v>
      </c>
      <c r="AY24" s="73">
        <f t="shared" si="1"/>
        <v>0</v>
      </c>
      <c r="AZ24" s="3">
        <f t="shared" si="1"/>
        <v>5</v>
      </c>
      <c r="BA24" s="3">
        <f t="shared" si="1"/>
        <v>2</v>
      </c>
      <c r="BB24" s="3">
        <f t="shared" si="1"/>
        <v>0</v>
      </c>
      <c r="BC24" s="3">
        <f t="shared" si="1"/>
        <v>3</v>
      </c>
      <c r="BD24" s="3">
        <f t="shared" si="1"/>
        <v>4</v>
      </c>
      <c r="BE24" s="3">
        <f t="shared" si="1"/>
        <v>0</v>
      </c>
      <c r="BF24" s="3">
        <f t="shared" si="1"/>
        <v>7</v>
      </c>
      <c r="BG24" s="3">
        <f t="shared" si="1"/>
        <v>0</v>
      </c>
      <c r="BH24" s="3">
        <f t="shared" si="1"/>
        <v>0</v>
      </c>
      <c r="BI24" s="3">
        <f t="shared" si="1"/>
        <v>7</v>
      </c>
      <c r="BJ24" s="3">
        <f t="shared" si="1"/>
        <v>0</v>
      </c>
      <c r="BK24" s="3">
        <f t="shared" si="1"/>
        <v>0</v>
      </c>
      <c r="BL24" s="3">
        <f t="shared" si="1"/>
        <v>7</v>
      </c>
      <c r="BM24" s="3">
        <f t="shared" si="1"/>
        <v>0</v>
      </c>
      <c r="BN24" s="3">
        <f t="shared" si="1"/>
        <v>0</v>
      </c>
      <c r="BO24" s="3">
        <f t="shared" ref="BO24:CT24" si="2">SUM(BO14:BO23)</f>
        <v>7</v>
      </c>
      <c r="BP24" s="3">
        <f t="shared" si="2"/>
        <v>0</v>
      </c>
      <c r="BQ24" s="3">
        <f t="shared" si="2"/>
        <v>0</v>
      </c>
      <c r="BR24" s="3">
        <f t="shared" si="2"/>
        <v>4</v>
      </c>
      <c r="BS24" s="3">
        <f t="shared" si="2"/>
        <v>3</v>
      </c>
      <c r="BT24" s="3">
        <f t="shared" si="2"/>
        <v>0</v>
      </c>
      <c r="BU24" s="3">
        <f t="shared" si="2"/>
        <v>7</v>
      </c>
      <c r="BV24" s="3">
        <f t="shared" si="2"/>
        <v>0</v>
      </c>
      <c r="BW24" s="3">
        <f t="shared" si="2"/>
        <v>0</v>
      </c>
      <c r="BX24" s="3">
        <f t="shared" si="2"/>
        <v>2</v>
      </c>
      <c r="BY24" s="3">
        <f t="shared" si="2"/>
        <v>5</v>
      </c>
      <c r="BZ24" s="3">
        <f t="shared" si="2"/>
        <v>0</v>
      </c>
      <c r="CA24" s="3">
        <f t="shared" si="2"/>
        <v>7</v>
      </c>
      <c r="CB24" s="3">
        <f t="shared" si="2"/>
        <v>0</v>
      </c>
      <c r="CC24" s="3">
        <f t="shared" si="2"/>
        <v>0</v>
      </c>
      <c r="CD24" s="3">
        <f t="shared" si="2"/>
        <v>0</v>
      </c>
      <c r="CE24" s="3">
        <f t="shared" si="2"/>
        <v>7</v>
      </c>
      <c r="CF24" s="3">
        <f t="shared" si="2"/>
        <v>0</v>
      </c>
      <c r="CG24" s="3">
        <f t="shared" si="2"/>
        <v>7</v>
      </c>
      <c r="CH24" s="3">
        <f t="shared" si="2"/>
        <v>0</v>
      </c>
      <c r="CI24" s="3">
        <f t="shared" si="2"/>
        <v>0</v>
      </c>
      <c r="CJ24" s="3">
        <f t="shared" si="2"/>
        <v>7</v>
      </c>
      <c r="CK24" s="3">
        <f t="shared" si="2"/>
        <v>0</v>
      </c>
      <c r="CL24" s="3">
        <f t="shared" si="2"/>
        <v>0</v>
      </c>
      <c r="CM24" s="3">
        <f t="shared" si="2"/>
        <v>5</v>
      </c>
      <c r="CN24" s="3">
        <f t="shared" si="2"/>
        <v>2</v>
      </c>
      <c r="CO24" s="3">
        <f t="shared" si="2"/>
        <v>0</v>
      </c>
      <c r="CP24" s="3">
        <f t="shared" si="2"/>
        <v>7</v>
      </c>
      <c r="CQ24" s="3">
        <f t="shared" si="2"/>
        <v>0</v>
      </c>
      <c r="CR24" s="3">
        <f t="shared" si="2"/>
        <v>0</v>
      </c>
      <c r="CS24" s="3">
        <f t="shared" si="2"/>
        <v>3</v>
      </c>
      <c r="CT24" s="3">
        <f t="shared" si="2"/>
        <v>4</v>
      </c>
      <c r="CU24" s="3">
        <f t="shared" ref="CU24:DR24" si="3">SUM(CU14:CU23)</f>
        <v>0</v>
      </c>
      <c r="CV24" s="3">
        <f t="shared" si="3"/>
        <v>2</v>
      </c>
      <c r="CW24" s="3">
        <f t="shared" si="3"/>
        <v>5</v>
      </c>
      <c r="CX24" s="3">
        <f t="shared" si="3"/>
        <v>0</v>
      </c>
      <c r="CY24" s="3">
        <f t="shared" si="3"/>
        <v>2</v>
      </c>
      <c r="CZ24" s="3">
        <f t="shared" si="3"/>
        <v>5</v>
      </c>
      <c r="DA24" s="3">
        <f t="shared" si="3"/>
        <v>0</v>
      </c>
      <c r="DB24" s="3">
        <f t="shared" si="3"/>
        <v>4</v>
      </c>
      <c r="DC24" s="3">
        <f t="shared" si="3"/>
        <v>3</v>
      </c>
      <c r="DD24" s="3">
        <f t="shared" si="3"/>
        <v>0</v>
      </c>
      <c r="DE24" s="3">
        <f t="shared" si="3"/>
        <v>0</v>
      </c>
      <c r="DF24" s="73">
        <f t="shared" si="3"/>
        <v>7</v>
      </c>
      <c r="DG24" s="3">
        <f t="shared" si="3"/>
        <v>0</v>
      </c>
      <c r="DH24" s="3">
        <f t="shared" si="3"/>
        <v>7</v>
      </c>
      <c r="DI24" s="3">
        <f t="shared" si="3"/>
        <v>0</v>
      </c>
      <c r="DJ24" s="3">
        <f t="shared" si="3"/>
        <v>0</v>
      </c>
      <c r="DK24" s="3">
        <f t="shared" si="3"/>
        <v>0</v>
      </c>
      <c r="DL24" s="3">
        <f t="shared" si="3"/>
        <v>7</v>
      </c>
      <c r="DM24" s="3">
        <f t="shared" si="3"/>
        <v>0</v>
      </c>
      <c r="DN24" s="3">
        <f t="shared" si="3"/>
        <v>5</v>
      </c>
      <c r="DO24" s="3">
        <f t="shared" si="3"/>
        <v>2</v>
      </c>
      <c r="DP24" s="3">
        <f t="shared" si="3"/>
        <v>0</v>
      </c>
      <c r="DQ24" s="3">
        <f t="shared" si="3"/>
        <v>7</v>
      </c>
      <c r="DR24" s="3">
        <f t="shared" si="3"/>
        <v>0</v>
      </c>
    </row>
    <row r="25" spans="1:122" ht="37.5" customHeight="1" x14ac:dyDescent="0.3">
      <c r="A25" s="83" t="s">
        <v>410</v>
      </c>
      <c r="B25" s="84"/>
      <c r="C25" s="21">
        <f>C24/7%</f>
        <v>0</v>
      </c>
      <c r="D25" s="21">
        <f t="shared" ref="D25:BO25" si="4">D24/7%</f>
        <v>28.571428571428569</v>
      </c>
      <c r="E25" s="21">
        <f t="shared" si="4"/>
        <v>71.428571428571416</v>
      </c>
      <c r="F25" s="21">
        <f t="shared" si="4"/>
        <v>0</v>
      </c>
      <c r="G25" s="21">
        <f t="shared" si="4"/>
        <v>99.999999999999986</v>
      </c>
      <c r="H25" s="21">
        <f t="shared" si="4"/>
        <v>0</v>
      </c>
      <c r="I25" s="21">
        <f t="shared" si="4"/>
        <v>42.857142857142854</v>
      </c>
      <c r="J25" s="21">
        <f t="shared" si="4"/>
        <v>57.142857142857139</v>
      </c>
      <c r="K25" s="21">
        <f t="shared" si="4"/>
        <v>0</v>
      </c>
      <c r="L25" s="21">
        <f t="shared" si="4"/>
        <v>99.999999999999986</v>
      </c>
      <c r="M25" s="21">
        <f t="shared" si="4"/>
        <v>0</v>
      </c>
      <c r="N25" s="21">
        <f t="shared" si="4"/>
        <v>0</v>
      </c>
      <c r="O25" s="23">
        <f t="shared" si="4"/>
        <v>99.999999999999986</v>
      </c>
      <c r="P25" s="21">
        <f t="shared" si="4"/>
        <v>0</v>
      </c>
      <c r="Q25" s="21">
        <f t="shared" si="4"/>
        <v>0</v>
      </c>
      <c r="R25" s="21">
        <f t="shared" si="4"/>
        <v>0</v>
      </c>
      <c r="S25" s="21">
        <f t="shared" si="4"/>
        <v>57.142857142857139</v>
      </c>
      <c r="T25" s="21">
        <f t="shared" si="4"/>
        <v>42.857142857142854</v>
      </c>
      <c r="U25" s="21">
        <f t="shared" si="4"/>
        <v>0</v>
      </c>
      <c r="V25" s="21">
        <f t="shared" si="4"/>
        <v>42.857142857142854</v>
      </c>
      <c r="W25" s="21">
        <f t="shared" si="4"/>
        <v>57.142857142857139</v>
      </c>
      <c r="X25" s="21">
        <f t="shared" si="4"/>
        <v>0</v>
      </c>
      <c r="Y25" s="21">
        <f t="shared" si="4"/>
        <v>57.142857142857139</v>
      </c>
      <c r="Z25" s="21">
        <f t="shared" si="4"/>
        <v>42.857142857142854</v>
      </c>
      <c r="AA25" s="21">
        <f t="shared" si="4"/>
        <v>0</v>
      </c>
      <c r="AB25" s="21">
        <f t="shared" si="4"/>
        <v>42.857142857142854</v>
      </c>
      <c r="AC25" s="21">
        <f t="shared" si="4"/>
        <v>57.142857142857139</v>
      </c>
      <c r="AD25" s="21">
        <f t="shared" si="4"/>
        <v>0</v>
      </c>
      <c r="AE25" s="21">
        <f t="shared" si="4"/>
        <v>85.714285714285708</v>
      </c>
      <c r="AF25" s="21">
        <f t="shared" si="4"/>
        <v>14.285714285714285</v>
      </c>
      <c r="AG25" s="21">
        <f t="shared" si="4"/>
        <v>0</v>
      </c>
      <c r="AH25" s="21">
        <f t="shared" si="4"/>
        <v>42.857142857142854</v>
      </c>
      <c r="AI25" s="21">
        <f t="shared" si="4"/>
        <v>57.142857142857139</v>
      </c>
      <c r="AJ25" s="21">
        <f t="shared" si="4"/>
        <v>0</v>
      </c>
      <c r="AK25" s="21">
        <f t="shared" si="4"/>
        <v>42.857142857142854</v>
      </c>
      <c r="AL25" s="23">
        <f t="shared" si="4"/>
        <v>57.142857142857139</v>
      </c>
      <c r="AM25" s="21">
        <f t="shared" si="4"/>
        <v>0</v>
      </c>
      <c r="AN25" s="21">
        <f t="shared" si="4"/>
        <v>99.999999999999986</v>
      </c>
      <c r="AO25" s="21">
        <f t="shared" si="4"/>
        <v>0</v>
      </c>
      <c r="AP25" s="21">
        <f t="shared" si="4"/>
        <v>0</v>
      </c>
      <c r="AQ25" s="21">
        <f t="shared" si="4"/>
        <v>57.142857142857139</v>
      </c>
      <c r="AR25" s="21">
        <f t="shared" si="4"/>
        <v>42.857142857142854</v>
      </c>
      <c r="AS25" s="21">
        <f t="shared" si="4"/>
        <v>0</v>
      </c>
      <c r="AT25" s="21">
        <f t="shared" si="4"/>
        <v>57.142857142857139</v>
      </c>
      <c r="AU25" s="21">
        <f t="shared" si="4"/>
        <v>42.857142857142854</v>
      </c>
      <c r="AV25" s="21">
        <f t="shared" si="4"/>
        <v>0</v>
      </c>
      <c r="AW25" s="21">
        <f t="shared" si="4"/>
        <v>28.571428571428569</v>
      </c>
      <c r="AX25" s="21">
        <f t="shared" si="4"/>
        <v>71.428571428571416</v>
      </c>
      <c r="AY25" s="23">
        <f t="shared" si="4"/>
        <v>0</v>
      </c>
      <c r="AZ25" s="21">
        <f t="shared" si="4"/>
        <v>71.428571428571416</v>
      </c>
      <c r="BA25" s="21">
        <f t="shared" si="4"/>
        <v>28.571428571428569</v>
      </c>
      <c r="BB25" s="21">
        <f t="shared" si="4"/>
        <v>0</v>
      </c>
      <c r="BC25" s="21">
        <f t="shared" si="4"/>
        <v>42.857142857142854</v>
      </c>
      <c r="BD25" s="21">
        <f t="shared" si="4"/>
        <v>57.142857142857139</v>
      </c>
      <c r="BE25" s="21">
        <f t="shared" si="4"/>
        <v>0</v>
      </c>
      <c r="BF25" s="21">
        <f t="shared" si="4"/>
        <v>99.999999999999986</v>
      </c>
      <c r="BG25" s="21">
        <f t="shared" si="4"/>
        <v>0</v>
      </c>
      <c r="BH25" s="21">
        <f t="shared" si="4"/>
        <v>0</v>
      </c>
      <c r="BI25" s="21">
        <f t="shared" si="4"/>
        <v>99.999999999999986</v>
      </c>
      <c r="BJ25" s="21">
        <f t="shared" si="4"/>
        <v>0</v>
      </c>
      <c r="BK25" s="21">
        <f t="shared" si="4"/>
        <v>0</v>
      </c>
      <c r="BL25" s="21">
        <f t="shared" si="4"/>
        <v>99.999999999999986</v>
      </c>
      <c r="BM25" s="21">
        <f t="shared" si="4"/>
        <v>0</v>
      </c>
      <c r="BN25" s="21">
        <f t="shared" si="4"/>
        <v>0</v>
      </c>
      <c r="BO25" s="21">
        <f t="shared" si="4"/>
        <v>99.999999999999986</v>
      </c>
      <c r="BP25" s="21">
        <f t="shared" ref="BP25:DR25" si="5">BP24/7%</f>
        <v>0</v>
      </c>
      <c r="BQ25" s="21">
        <f t="shared" si="5"/>
        <v>0</v>
      </c>
      <c r="BR25" s="21">
        <f t="shared" si="5"/>
        <v>57.142857142857139</v>
      </c>
      <c r="BS25" s="21">
        <f t="shared" si="5"/>
        <v>42.857142857142854</v>
      </c>
      <c r="BT25" s="21">
        <f t="shared" si="5"/>
        <v>0</v>
      </c>
      <c r="BU25" s="21">
        <f t="shared" si="5"/>
        <v>99.999999999999986</v>
      </c>
      <c r="BV25" s="21">
        <f t="shared" si="5"/>
        <v>0</v>
      </c>
      <c r="BW25" s="21">
        <f t="shared" si="5"/>
        <v>0</v>
      </c>
      <c r="BX25" s="21">
        <f t="shared" si="5"/>
        <v>28.571428571428569</v>
      </c>
      <c r="BY25" s="21">
        <f t="shared" si="5"/>
        <v>71.428571428571416</v>
      </c>
      <c r="BZ25" s="21">
        <f t="shared" si="5"/>
        <v>0</v>
      </c>
      <c r="CA25" s="21">
        <f t="shared" si="5"/>
        <v>99.999999999999986</v>
      </c>
      <c r="CB25" s="21">
        <f t="shared" si="5"/>
        <v>0</v>
      </c>
      <c r="CC25" s="21">
        <f t="shared" si="5"/>
        <v>0</v>
      </c>
      <c r="CD25" s="21">
        <f t="shared" si="5"/>
        <v>0</v>
      </c>
      <c r="CE25" s="21">
        <f t="shared" si="5"/>
        <v>99.999999999999986</v>
      </c>
      <c r="CF25" s="21">
        <f t="shared" si="5"/>
        <v>0</v>
      </c>
      <c r="CG25" s="21">
        <f t="shared" si="5"/>
        <v>99.999999999999986</v>
      </c>
      <c r="CH25" s="21">
        <f t="shared" si="5"/>
        <v>0</v>
      </c>
      <c r="CI25" s="21">
        <f t="shared" si="5"/>
        <v>0</v>
      </c>
      <c r="CJ25" s="21">
        <f t="shared" si="5"/>
        <v>99.999999999999986</v>
      </c>
      <c r="CK25" s="21">
        <f t="shared" si="5"/>
        <v>0</v>
      </c>
      <c r="CL25" s="21">
        <f t="shared" si="5"/>
        <v>0</v>
      </c>
      <c r="CM25" s="21">
        <f t="shared" si="5"/>
        <v>71.428571428571416</v>
      </c>
      <c r="CN25" s="21">
        <f t="shared" si="5"/>
        <v>28.571428571428569</v>
      </c>
      <c r="CO25" s="21">
        <f t="shared" si="5"/>
        <v>0</v>
      </c>
      <c r="CP25" s="21">
        <f t="shared" si="5"/>
        <v>99.999999999999986</v>
      </c>
      <c r="CQ25" s="21">
        <f t="shared" si="5"/>
        <v>0</v>
      </c>
      <c r="CR25" s="21">
        <f t="shared" si="5"/>
        <v>0</v>
      </c>
      <c r="CS25" s="21">
        <f t="shared" si="5"/>
        <v>42.857142857142854</v>
      </c>
      <c r="CT25" s="21">
        <f t="shared" si="5"/>
        <v>57.142857142857139</v>
      </c>
      <c r="CU25" s="21">
        <f t="shared" si="5"/>
        <v>0</v>
      </c>
      <c r="CV25" s="21">
        <f t="shared" si="5"/>
        <v>28.571428571428569</v>
      </c>
      <c r="CW25" s="21">
        <f t="shared" si="5"/>
        <v>71.428571428571416</v>
      </c>
      <c r="CX25" s="21">
        <f t="shared" si="5"/>
        <v>0</v>
      </c>
      <c r="CY25" s="21">
        <f t="shared" si="5"/>
        <v>28.571428571428569</v>
      </c>
      <c r="CZ25" s="21">
        <f t="shared" si="5"/>
        <v>71.428571428571416</v>
      </c>
      <c r="DA25" s="21">
        <f t="shared" si="5"/>
        <v>0</v>
      </c>
      <c r="DB25" s="21">
        <f t="shared" si="5"/>
        <v>57.142857142857139</v>
      </c>
      <c r="DC25" s="21">
        <f t="shared" si="5"/>
        <v>42.857142857142854</v>
      </c>
      <c r="DD25" s="21">
        <f t="shared" si="5"/>
        <v>0</v>
      </c>
      <c r="DE25" s="21">
        <f t="shared" si="5"/>
        <v>0</v>
      </c>
      <c r="DF25" s="23">
        <f t="shared" si="5"/>
        <v>99.999999999999986</v>
      </c>
      <c r="DG25" s="21">
        <f t="shared" si="5"/>
        <v>0</v>
      </c>
      <c r="DH25" s="21">
        <f t="shared" si="5"/>
        <v>99.999999999999986</v>
      </c>
      <c r="DI25" s="21">
        <f t="shared" si="5"/>
        <v>0</v>
      </c>
      <c r="DJ25" s="21">
        <f t="shared" si="5"/>
        <v>0</v>
      </c>
      <c r="DK25" s="21">
        <f t="shared" si="5"/>
        <v>0</v>
      </c>
      <c r="DL25" s="21">
        <f t="shared" si="5"/>
        <v>99.999999999999986</v>
      </c>
      <c r="DM25" s="21">
        <f t="shared" si="5"/>
        <v>0</v>
      </c>
      <c r="DN25" s="21">
        <f t="shared" si="5"/>
        <v>71.428571428571416</v>
      </c>
      <c r="DO25" s="21">
        <f t="shared" si="5"/>
        <v>28.571428571428569</v>
      </c>
      <c r="DP25" s="21">
        <f t="shared" si="5"/>
        <v>0</v>
      </c>
      <c r="DQ25" s="21">
        <f t="shared" si="5"/>
        <v>99.999999999999986</v>
      </c>
      <c r="DR25" s="21">
        <f t="shared" si="5"/>
        <v>0</v>
      </c>
    </row>
    <row r="27" spans="1:122" x14ac:dyDescent="0.3">
      <c r="B27" s="143" t="s">
        <v>682</v>
      </c>
      <c r="C27" s="143"/>
      <c r="D27" s="143"/>
      <c r="E27" s="143"/>
      <c r="F27" s="36"/>
      <c r="G27" s="36"/>
    </row>
    <row r="28" spans="1:122" x14ac:dyDescent="0.3">
      <c r="B28" s="4" t="s">
        <v>391</v>
      </c>
      <c r="C28" s="4" t="s">
        <v>399</v>
      </c>
      <c r="D28" s="27">
        <f>E28/100*7</f>
        <v>2.4999999999999996</v>
      </c>
      <c r="E28" s="27">
        <f>(C25+F25+I25+L25)/4</f>
        <v>35.714285714285708</v>
      </c>
      <c r="R28" s="4" t="s">
        <v>391</v>
      </c>
      <c r="S28" s="4" t="s">
        <v>399</v>
      </c>
      <c r="T28">
        <v>36</v>
      </c>
    </row>
    <row r="29" spans="1:122" x14ac:dyDescent="0.3">
      <c r="B29" s="4" t="s">
        <v>392</v>
      </c>
      <c r="C29" s="4" t="s">
        <v>399</v>
      </c>
      <c r="D29" s="27">
        <f t="shared" ref="D29:D30" si="6">E29/100*7</f>
        <v>3.2499999999999996</v>
      </c>
      <c r="E29" s="27">
        <f>(D25+G25+J25+M25)/4</f>
        <v>46.428571428571423</v>
      </c>
      <c r="R29" s="4" t="s">
        <v>392</v>
      </c>
      <c r="S29" s="4" t="s">
        <v>399</v>
      </c>
      <c r="T29">
        <v>46</v>
      </c>
    </row>
    <row r="30" spans="1:122" x14ac:dyDescent="0.3">
      <c r="B30" s="4" t="s">
        <v>393</v>
      </c>
      <c r="C30" s="4" t="s">
        <v>399</v>
      </c>
      <c r="D30" s="27">
        <f t="shared" si="6"/>
        <v>1.2499999999999998</v>
      </c>
      <c r="E30" s="27">
        <f>(E25+H25+K25+N25)/4</f>
        <v>17.857142857142854</v>
      </c>
      <c r="R30" s="4" t="s">
        <v>393</v>
      </c>
      <c r="S30" s="4" t="s">
        <v>399</v>
      </c>
      <c r="T30">
        <v>18</v>
      </c>
    </row>
    <row r="31" spans="1:122" x14ac:dyDescent="0.3">
      <c r="B31" s="4"/>
      <c r="C31" s="4"/>
      <c r="D31" s="25">
        <f>SUM(D28:D30)</f>
        <v>6.9999999999999991</v>
      </c>
      <c r="E31" s="26">
        <f>SUM(E28:E30)</f>
        <v>100</v>
      </c>
      <c r="R31" s="4"/>
      <c r="S31" s="4"/>
    </row>
    <row r="32" spans="1:122" ht="29.25" customHeight="1" x14ac:dyDescent="0.3">
      <c r="B32" s="4"/>
      <c r="C32" s="17"/>
      <c r="D32" s="107" t="s">
        <v>240</v>
      </c>
      <c r="E32" s="107"/>
      <c r="F32" s="108" t="s">
        <v>241</v>
      </c>
      <c r="G32" s="108"/>
      <c r="H32" s="138" t="s">
        <v>688</v>
      </c>
      <c r="I32" s="138"/>
      <c r="R32" s="4" t="s">
        <v>391</v>
      </c>
      <c r="S32" s="17" t="s">
        <v>400</v>
      </c>
      <c r="T32">
        <v>13</v>
      </c>
    </row>
    <row r="33" spans="2:20" x14ac:dyDescent="0.3">
      <c r="B33" s="4" t="s">
        <v>391</v>
      </c>
      <c r="C33" s="17" t="s">
        <v>400</v>
      </c>
      <c r="D33" s="27">
        <f>E33/100*7</f>
        <v>1.7499999999999998</v>
      </c>
      <c r="E33" s="27">
        <f>(O25+R25+U25+X25)/4</f>
        <v>24.999999999999996</v>
      </c>
      <c r="F33" s="27">
        <f>G33/100*7</f>
        <v>0</v>
      </c>
      <c r="G33" s="79">
        <f>(AA25+AD25+AG25+AJ25)/4</f>
        <v>0</v>
      </c>
      <c r="H33" s="64">
        <f>(O24+R24+U24+X24+AA24+AD24+AG24+AJ24)/8</f>
        <v>0.875</v>
      </c>
      <c r="I33" s="64">
        <f>(O25+R25+U25+X25+AA25+AD25+AG25+AJ25)/8</f>
        <v>12.499999999999998</v>
      </c>
      <c r="R33" s="4" t="s">
        <v>392</v>
      </c>
      <c r="S33" s="17" t="s">
        <v>400</v>
      </c>
      <c r="T33">
        <v>46</v>
      </c>
    </row>
    <row r="34" spans="2:20" x14ac:dyDescent="0.3">
      <c r="B34" s="4" t="s">
        <v>392</v>
      </c>
      <c r="C34" s="17" t="s">
        <v>400</v>
      </c>
      <c r="D34" s="27">
        <f t="shared" ref="D34:D35" si="7">E34/100*7</f>
        <v>2.75</v>
      </c>
      <c r="E34" s="27">
        <f>(P25+S25+V25+Y25)/4</f>
        <v>39.285714285714285</v>
      </c>
      <c r="F34" s="27">
        <f t="shared" ref="F34:F35" si="8">G34/100*7</f>
        <v>3.75</v>
      </c>
      <c r="G34" s="79">
        <f>(AB25+AE25+AH25+AK25)/4</f>
        <v>53.571428571428569</v>
      </c>
      <c r="H34" s="64">
        <f>(P24+S24+V24+Y24+AB24+AE24+AH24+AK24)/8</f>
        <v>3.25</v>
      </c>
      <c r="I34" s="64">
        <f>(P25+S25+V25+Y25+AB25+AE25+AH25+AK25)/8</f>
        <v>46.428571428571423</v>
      </c>
      <c r="R34" s="4" t="s">
        <v>393</v>
      </c>
      <c r="S34" s="17" t="s">
        <v>400</v>
      </c>
      <c r="T34">
        <v>41</v>
      </c>
    </row>
    <row r="35" spans="2:20" x14ac:dyDescent="0.3">
      <c r="B35" s="4" t="s">
        <v>393</v>
      </c>
      <c r="C35" s="17" t="s">
        <v>400</v>
      </c>
      <c r="D35" s="27">
        <f t="shared" si="7"/>
        <v>2.5</v>
      </c>
      <c r="E35" s="27">
        <f>(Q25+T25+W25+Z25)/4</f>
        <v>35.714285714285715</v>
      </c>
      <c r="F35" s="27">
        <f t="shared" si="8"/>
        <v>3.2499999999999996</v>
      </c>
      <c r="G35" s="80">
        <f>(AC25+AF25+AI25+AL25)/4</f>
        <v>46.428571428571423</v>
      </c>
      <c r="H35" s="64">
        <f>(Q24+T24+W24+Z24+AC24+AF24+AI24+AL24)/8</f>
        <v>2.875</v>
      </c>
      <c r="I35" s="64">
        <f>(Q25+T25+W25+Z25+AC25+AF25+AI25+AL25)/8</f>
        <v>41.071428571428569</v>
      </c>
    </row>
    <row r="36" spans="2:20" x14ac:dyDescent="0.3">
      <c r="B36" s="4"/>
      <c r="C36" s="17"/>
      <c r="D36" s="26">
        <f>SUM(D33:D35)</f>
        <v>7</v>
      </c>
      <c r="E36" s="26">
        <f>SUM(E33:E35)</f>
        <v>100</v>
      </c>
      <c r="F36" s="37">
        <f>SUM(F33:F35)</f>
        <v>7</v>
      </c>
      <c r="G36" s="38">
        <f>SUM(G33:G35)</f>
        <v>100</v>
      </c>
      <c r="H36" s="65">
        <f>(H33+H34+H35)/1</f>
        <v>7</v>
      </c>
      <c r="I36" s="65">
        <f>(I33+I34+I35)/1</f>
        <v>100</v>
      </c>
      <c r="R36" s="4" t="s">
        <v>391</v>
      </c>
      <c r="S36" s="4" t="s">
        <v>401</v>
      </c>
      <c r="T36">
        <v>0</v>
      </c>
    </row>
    <row r="37" spans="2:20" x14ac:dyDescent="0.3">
      <c r="B37" s="4" t="s">
        <v>391</v>
      </c>
      <c r="C37" s="4" t="s">
        <v>401</v>
      </c>
      <c r="D37" s="27">
        <f>E37/100*7</f>
        <v>0</v>
      </c>
      <c r="E37" s="27">
        <f>(AM25+AP25+AS25+AV25)/4</f>
        <v>0</v>
      </c>
      <c r="R37" s="4" t="s">
        <v>392</v>
      </c>
      <c r="S37" s="4" t="s">
        <v>401</v>
      </c>
      <c r="T37">
        <v>61</v>
      </c>
    </row>
    <row r="38" spans="2:20" x14ac:dyDescent="0.3">
      <c r="B38" s="4" t="s">
        <v>392</v>
      </c>
      <c r="C38" s="4" t="s">
        <v>401</v>
      </c>
      <c r="D38" s="27">
        <f t="shared" ref="D38:D39" si="9">E38/100*7</f>
        <v>4.25</v>
      </c>
      <c r="E38" s="27">
        <f>(AN25+AQ25+AT25+AW25)/4</f>
        <v>60.714285714285708</v>
      </c>
      <c r="R38" s="4" t="s">
        <v>393</v>
      </c>
      <c r="S38" s="4" t="s">
        <v>401</v>
      </c>
      <c r="T38">
        <v>39</v>
      </c>
    </row>
    <row r="39" spans="2:20" x14ac:dyDescent="0.3">
      <c r="B39" s="4" t="s">
        <v>393</v>
      </c>
      <c r="C39" s="4" t="s">
        <v>401</v>
      </c>
      <c r="D39" s="27">
        <f t="shared" si="9"/>
        <v>2.7499999999999996</v>
      </c>
      <c r="E39" s="27">
        <f>(AO25+AR25+AU25+AX25)/4</f>
        <v>39.285714285714278</v>
      </c>
    </row>
    <row r="40" spans="2:20" x14ac:dyDescent="0.3">
      <c r="B40" s="28"/>
      <c r="C40" s="28"/>
      <c r="D40" s="31">
        <f>SUM(D37:D39)</f>
        <v>7</v>
      </c>
      <c r="E40" s="32">
        <f>SUM(E37:E39)</f>
        <v>99.999999999999986</v>
      </c>
      <c r="F40" s="33"/>
      <c r="R40" s="4" t="s">
        <v>391</v>
      </c>
      <c r="S40" s="4" t="s">
        <v>402</v>
      </c>
      <c r="T40">
        <v>0</v>
      </c>
    </row>
    <row r="41" spans="2:20" x14ac:dyDescent="0.3">
      <c r="B41" s="4"/>
      <c r="C41" s="4"/>
      <c r="D41" s="107" t="s">
        <v>247</v>
      </c>
      <c r="E41" s="107"/>
      <c r="F41" s="107" t="s">
        <v>243</v>
      </c>
      <c r="G41" s="107"/>
      <c r="H41" s="144" t="s">
        <v>248</v>
      </c>
      <c r="I41" s="144"/>
      <c r="J41" s="144" t="s">
        <v>249</v>
      </c>
      <c r="K41" s="144"/>
      <c r="L41" s="144" t="s">
        <v>43</v>
      </c>
      <c r="M41" s="144"/>
      <c r="N41" s="138" t="s">
        <v>688</v>
      </c>
      <c r="O41" s="138"/>
      <c r="R41" s="4" t="s">
        <v>392</v>
      </c>
      <c r="S41" s="4" t="s">
        <v>402</v>
      </c>
      <c r="T41">
        <v>66</v>
      </c>
    </row>
    <row r="42" spans="2:20" x14ac:dyDescent="0.3">
      <c r="B42" s="4" t="s">
        <v>391</v>
      </c>
      <c r="C42" s="4" t="s">
        <v>402</v>
      </c>
      <c r="D42" s="27">
        <f>E42/100*7</f>
        <v>0</v>
      </c>
      <c r="E42" s="27">
        <f>(AY25+BB25+BE25+BH25)/4</f>
        <v>0</v>
      </c>
      <c r="F42" s="27">
        <f>G42/100*7</f>
        <v>0</v>
      </c>
      <c r="G42" s="27">
        <f>(BK25+BN25+BQ25+BT25)/4</f>
        <v>0</v>
      </c>
      <c r="H42" s="27">
        <f>I42/100*7</f>
        <v>0</v>
      </c>
      <c r="I42" s="27">
        <f>(BW25+BZ25+CC25+CF25)/4</f>
        <v>0</v>
      </c>
      <c r="J42" s="27">
        <f>K42/100*7</f>
        <v>0</v>
      </c>
      <c r="K42" s="27">
        <f>(CI25+CL25+CO25+CR25)/4</f>
        <v>0</v>
      </c>
      <c r="L42" s="27">
        <f>M42/100*7</f>
        <v>0</v>
      </c>
      <c r="M42" s="27">
        <f>(CU25+CX25+DA25+DD25)/4</f>
        <v>0</v>
      </c>
      <c r="N42" s="64">
        <f>(AY24+BB24+BE24+BH24+BK24+BN24+BQ24+BT24+BW24+BZ24+CC24+CF24+CI24+CL24+CO24+CR24+CU24+CX24+DA24+DD24)/20</f>
        <v>0</v>
      </c>
      <c r="O42" s="75">
        <f>(AY25+BB25+BE25+BH25+BK25+BN25+BQ25+BT25+BW25+BZ25+CC25+CF25+CI25+CL25+CO25+CR25+CU25+CX25+DA25+DD25)/20</f>
        <v>0</v>
      </c>
      <c r="R42" s="4" t="s">
        <v>393</v>
      </c>
      <c r="S42" s="4" t="s">
        <v>402</v>
      </c>
      <c r="T42">
        <v>34</v>
      </c>
    </row>
    <row r="43" spans="2:20" x14ac:dyDescent="0.3">
      <c r="B43" s="4" t="s">
        <v>392</v>
      </c>
      <c r="C43" s="4" t="s">
        <v>402</v>
      </c>
      <c r="D43" s="27">
        <f t="shared" ref="D43:D44" si="10">E43/100*7</f>
        <v>5.5</v>
      </c>
      <c r="E43" s="27">
        <f>(AZ25+BC25+BF25+BI25)/4</f>
        <v>78.571428571428569</v>
      </c>
      <c r="F43" s="27">
        <f t="shared" ref="F43:F44" si="11">G43/100*7</f>
        <v>6.25</v>
      </c>
      <c r="G43" s="27">
        <f>(BL25+BO25+BR25+BU25)/4</f>
        <v>89.285714285714278</v>
      </c>
      <c r="H43" s="27">
        <f t="shared" ref="H43:H44" si="12">I43/100*7</f>
        <v>4</v>
      </c>
      <c r="I43" s="27">
        <f>(BX25+CA25+CD25+CG25)/4</f>
        <v>57.142857142857139</v>
      </c>
      <c r="J43" s="27">
        <f t="shared" ref="J43:J44" si="13">K43/100*7</f>
        <v>5.4999999999999991</v>
      </c>
      <c r="K43" s="27">
        <f>(CJ25+CM25+CP25+CS25)/4</f>
        <v>78.571428571428555</v>
      </c>
      <c r="L43" s="27">
        <f t="shared" ref="L43:L44" si="14">M43/100*7</f>
        <v>2</v>
      </c>
      <c r="M43" s="27">
        <f>(CV25+CY25+DB25+DE25)/4</f>
        <v>28.571428571428569</v>
      </c>
      <c r="N43" s="64">
        <f>(AZ24+BC24+BF24+BI24+BL24+BO24+BR24+BU24+BX24+CA24+CD24+CG24+CJ24+CM24+CP24+CS24+CV24+CY24+DB24+DE24)/20</f>
        <v>4.6500000000000004</v>
      </c>
      <c r="O43" s="75">
        <f>(AZ25+BC25+BF25+BI25+BL25+BO25+BR25+BU25+BX25+CA25+CD25+CG25+CJ25+CM25+CP25+CS25+CV25+CY25+DB25+DE25)/20</f>
        <v>66.428571428571431</v>
      </c>
    </row>
    <row r="44" spans="2:20" x14ac:dyDescent="0.3">
      <c r="B44" s="4" t="s">
        <v>393</v>
      </c>
      <c r="C44" s="4" t="s">
        <v>402</v>
      </c>
      <c r="D44" s="27">
        <f t="shared" si="10"/>
        <v>1.5</v>
      </c>
      <c r="E44" s="27">
        <f>(BA25+BD25+BG25+BJ25)/4</f>
        <v>21.428571428571427</v>
      </c>
      <c r="F44" s="27">
        <f t="shared" si="11"/>
        <v>0.75</v>
      </c>
      <c r="G44" s="27">
        <f>(BM25+BP25+BS25+BV25)/4</f>
        <v>10.714285714285714</v>
      </c>
      <c r="H44" s="27">
        <f t="shared" si="12"/>
        <v>2.9999999999999996</v>
      </c>
      <c r="I44" s="27">
        <f>(BY25+CB25+CE25+CH25)/4</f>
        <v>42.857142857142847</v>
      </c>
      <c r="J44" s="27">
        <f t="shared" si="13"/>
        <v>1.5</v>
      </c>
      <c r="K44" s="27">
        <f>(CK25+CN25+CQ25+CT25)/4</f>
        <v>21.428571428571427</v>
      </c>
      <c r="L44" s="27">
        <f t="shared" si="14"/>
        <v>4.9999999999999991</v>
      </c>
      <c r="M44" s="27">
        <f>(CW25+CZ25+DC25+DF25)/4</f>
        <v>71.428571428571416</v>
      </c>
      <c r="N44" s="64">
        <f>(BA24+BD24+BG24+BJ24+BM24+BP24+BS24+BV24+BY24+CB24+CE24+CH24+CK24+CN24+CQ24+CT24+CW24+CZ24+DC24+DF24)/20</f>
        <v>2.35</v>
      </c>
      <c r="O44" s="75">
        <f>(BA25+BD25+BG25+BJ25+BM25+BP25+BS25+BV25+BY25+CB25+CE25+CH25+CK25+CN25+CQ25+CT25+CW25+CZ25+DC25+DF25)/20</f>
        <v>33.571428571428569</v>
      </c>
      <c r="R44" s="4" t="s">
        <v>391</v>
      </c>
      <c r="S44" s="4" t="s">
        <v>403</v>
      </c>
      <c r="T44">
        <v>0</v>
      </c>
    </row>
    <row r="45" spans="2:20" x14ac:dyDescent="0.3">
      <c r="B45" s="4"/>
      <c r="C45" s="4"/>
      <c r="D45" s="25">
        <f>SUM(D42:D44)</f>
        <v>7</v>
      </c>
      <c r="E45" s="25">
        <f>SUM(E42:E44)</f>
        <v>100</v>
      </c>
      <c r="F45" s="25">
        <v>0</v>
      </c>
      <c r="G45" s="25">
        <v>0</v>
      </c>
      <c r="H45" s="25">
        <f t="shared" ref="H45:M45" si="15">SUM(H42:H44)</f>
        <v>7</v>
      </c>
      <c r="I45" s="26">
        <f t="shared" si="15"/>
        <v>99.999999999999986</v>
      </c>
      <c r="J45" s="25">
        <f t="shared" si="15"/>
        <v>6.9999999999999991</v>
      </c>
      <c r="K45" s="26">
        <f t="shared" si="15"/>
        <v>99.999999999999986</v>
      </c>
      <c r="L45" s="25">
        <f t="shared" si="15"/>
        <v>6.9999999999999991</v>
      </c>
      <c r="M45" s="26">
        <f t="shared" si="15"/>
        <v>99.999999999999986</v>
      </c>
      <c r="N45" s="65">
        <f>(N42+N43+N44)/1</f>
        <v>7</v>
      </c>
      <c r="O45" s="76">
        <f>(O42+O43+O44)/1</f>
        <v>100</v>
      </c>
      <c r="R45" s="4" t="s">
        <v>392</v>
      </c>
      <c r="S45" s="4" t="s">
        <v>403</v>
      </c>
      <c r="T45">
        <v>68</v>
      </c>
    </row>
    <row r="46" spans="2:20" x14ac:dyDescent="0.3">
      <c r="B46" s="4" t="s">
        <v>391</v>
      </c>
      <c r="C46" s="4" t="s">
        <v>403</v>
      </c>
      <c r="D46" s="27">
        <f>E46/100*7</f>
        <v>0</v>
      </c>
      <c r="E46" s="27">
        <f>(DG25+DJ25+DM25+DP25)/4</f>
        <v>0</v>
      </c>
      <c r="R46" s="4" t="s">
        <v>393</v>
      </c>
      <c r="S46" s="4" t="s">
        <v>403</v>
      </c>
      <c r="T46">
        <v>32</v>
      </c>
    </row>
    <row r="47" spans="2:20" x14ac:dyDescent="0.3">
      <c r="B47" s="4" t="s">
        <v>392</v>
      </c>
      <c r="C47" s="4" t="s">
        <v>403</v>
      </c>
      <c r="D47" s="27">
        <f t="shared" ref="D47:D48" si="16">E47/100*7</f>
        <v>4.7499999999999991</v>
      </c>
      <c r="E47" s="27">
        <f>(DH25+DK25+DN25+DQ25)/4</f>
        <v>67.857142857142847</v>
      </c>
    </row>
    <row r="48" spans="2:20" x14ac:dyDescent="0.3">
      <c r="B48" s="4" t="s">
        <v>393</v>
      </c>
      <c r="C48" s="4" t="s">
        <v>403</v>
      </c>
      <c r="D48" s="27">
        <f t="shared" si="16"/>
        <v>2.25</v>
      </c>
      <c r="E48" s="27">
        <f>(DI25+DL25+DO25+DR25)/4</f>
        <v>32.142857142857139</v>
      </c>
    </row>
    <row r="49" spans="2:5" x14ac:dyDescent="0.3">
      <c r="B49" s="4"/>
      <c r="C49" s="4"/>
      <c r="D49" s="25">
        <f>SUM(D46:D48)</f>
        <v>6.9999999999999991</v>
      </c>
      <c r="E49" s="25">
        <f>SUM(E46:E48)</f>
        <v>99.999999999999986</v>
      </c>
    </row>
  </sheetData>
  <mergeCells count="110">
    <mergeCell ref="DP2:DQ2"/>
    <mergeCell ref="B27:E27"/>
    <mergeCell ref="J41:K41"/>
    <mergeCell ref="L41:M41"/>
    <mergeCell ref="H41:I41"/>
    <mergeCell ref="D32:E32"/>
    <mergeCell ref="F32:G32"/>
    <mergeCell ref="D41:E41"/>
    <mergeCell ref="F41:G41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4:B24"/>
    <mergeCell ref="A25:B25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H32:I32"/>
    <mergeCell ref="N41:O41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9"/>
  <sheetViews>
    <sheetView topLeftCell="A26" zoomScale="90" zoomScaleNormal="90" workbookViewId="0">
      <pane xSplit="2" topLeftCell="L1" activePane="topRight" state="frozen"/>
      <selection pane="topRight" activeCell="K36" sqref="K36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704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705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8" t="s">
        <v>684</v>
      </c>
      <c r="FJ2" s="128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88" t="s">
        <v>0</v>
      </c>
      <c r="B4" s="88" t="s">
        <v>88</v>
      </c>
      <c r="C4" s="163" t="s">
        <v>237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239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99" t="s">
        <v>491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5" t="s">
        <v>246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244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3">
      <c r="A5" s="88"/>
      <c r="B5" s="88"/>
      <c r="C5" s="140" t="s">
        <v>238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0" t="s">
        <v>240</v>
      </c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125" t="s">
        <v>241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294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00" t="s">
        <v>295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2"/>
      <c r="BZ5" s="100" t="s">
        <v>247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2"/>
      <c r="CO5" s="139" t="s">
        <v>243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7" t="s">
        <v>248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25" t="s">
        <v>249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37" t="s">
        <v>245</v>
      </c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</row>
    <row r="6" spans="1:167" ht="15.6" hidden="1" x14ac:dyDescent="0.3">
      <c r="A6" s="88"/>
      <c r="B6" s="8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8"/>
      <c r="BL6" s="15"/>
      <c r="BM6" s="15"/>
      <c r="BN6" s="15"/>
      <c r="BO6" s="15"/>
      <c r="BP6" s="15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88"/>
      <c r="B7" s="8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7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88"/>
      <c r="B8" s="8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7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88"/>
      <c r="B9" s="8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7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88"/>
      <c r="B10" s="88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7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88"/>
      <c r="B11" s="88"/>
      <c r="C11" s="90" t="s">
        <v>60</v>
      </c>
      <c r="D11" s="91" t="s">
        <v>2</v>
      </c>
      <c r="E11" s="91" t="s">
        <v>3</v>
      </c>
      <c r="F11" s="90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00" t="s">
        <v>62</v>
      </c>
      <c r="M11" s="101"/>
      <c r="N11" s="101"/>
      <c r="O11" s="140" t="s">
        <v>63</v>
      </c>
      <c r="P11" s="140"/>
      <c r="Q11" s="140"/>
      <c r="R11" s="90" t="s">
        <v>64</v>
      </c>
      <c r="S11" s="91"/>
      <c r="T11" s="91"/>
      <c r="U11" s="93" t="s">
        <v>582</v>
      </c>
      <c r="V11" s="94"/>
      <c r="W11" s="90"/>
      <c r="X11" s="91" t="s">
        <v>584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40" t="s">
        <v>69</v>
      </c>
      <c r="AN11" s="140"/>
      <c r="AO11" s="140"/>
      <c r="AP11" s="137" t="s">
        <v>70</v>
      </c>
      <c r="AQ11" s="137"/>
      <c r="AR11" s="137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614</v>
      </c>
      <c r="BF11" s="140"/>
      <c r="BG11" s="140"/>
      <c r="BH11" s="140" t="s">
        <v>74</v>
      </c>
      <c r="BI11" s="140"/>
      <c r="BJ11" s="140"/>
      <c r="BK11" s="126" t="s">
        <v>290</v>
      </c>
      <c r="BL11" s="126"/>
      <c r="BM11" s="127"/>
      <c r="BN11" s="125" t="s">
        <v>291</v>
      </c>
      <c r="BO11" s="126"/>
      <c r="BP11" s="127"/>
      <c r="BQ11" s="137" t="s">
        <v>292</v>
      </c>
      <c r="BR11" s="137"/>
      <c r="BS11" s="137"/>
      <c r="BT11" s="137" t="s">
        <v>293</v>
      </c>
      <c r="BU11" s="137"/>
      <c r="BV11" s="137"/>
      <c r="BW11" s="137" t="s">
        <v>683</v>
      </c>
      <c r="BX11" s="137"/>
      <c r="BY11" s="125"/>
      <c r="BZ11" s="137" t="s">
        <v>75</v>
      </c>
      <c r="CA11" s="137"/>
      <c r="CB11" s="137"/>
      <c r="CC11" s="137" t="s">
        <v>85</v>
      </c>
      <c r="CD11" s="137"/>
      <c r="CE11" s="137"/>
      <c r="CF11" s="137" t="s">
        <v>76</v>
      </c>
      <c r="CG11" s="137"/>
      <c r="CH11" s="137"/>
      <c r="CI11" s="137" t="s">
        <v>77</v>
      </c>
      <c r="CJ11" s="137"/>
      <c r="CK11" s="137"/>
      <c r="CL11" s="137" t="s">
        <v>78</v>
      </c>
      <c r="CM11" s="137"/>
      <c r="CN11" s="137"/>
      <c r="CO11" s="137" t="s">
        <v>79</v>
      </c>
      <c r="CP11" s="137"/>
      <c r="CQ11" s="137"/>
      <c r="CR11" s="137" t="s">
        <v>80</v>
      </c>
      <c r="CS11" s="137"/>
      <c r="CT11" s="137"/>
      <c r="CU11" s="137" t="s">
        <v>81</v>
      </c>
      <c r="CV11" s="137"/>
      <c r="CW11" s="137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275</v>
      </c>
      <c r="DE11" s="126"/>
      <c r="DF11" s="127"/>
      <c r="DG11" s="125" t="s">
        <v>276</v>
      </c>
      <c r="DH11" s="126"/>
      <c r="DI11" s="127"/>
      <c r="DJ11" s="125" t="s">
        <v>277</v>
      </c>
      <c r="DK11" s="126"/>
      <c r="DL11" s="127"/>
      <c r="DM11" s="125" t="s">
        <v>278</v>
      </c>
      <c r="DN11" s="126"/>
      <c r="DO11" s="127"/>
      <c r="DP11" s="125" t="s">
        <v>279</v>
      </c>
      <c r="DQ11" s="126"/>
      <c r="DR11" s="127"/>
      <c r="DS11" s="125" t="s">
        <v>280</v>
      </c>
      <c r="DT11" s="126"/>
      <c r="DU11" s="127"/>
      <c r="DV11" s="137" t="s">
        <v>281</v>
      </c>
      <c r="DW11" s="137"/>
      <c r="DX11" s="137"/>
      <c r="DY11" s="137" t="s">
        <v>282</v>
      </c>
      <c r="DZ11" s="137"/>
      <c r="EA11" s="137"/>
      <c r="EB11" s="137" t="s">
        <v>283</v>
      </c>
      <c r="EC11" s="137"/>
      <c r="ED11" s="137"/>
      <c r="EE11" s="137" t="s">
        <v>284</v>
      </c>
      <c r="EF11" s="137"/>
      <c r="EG11" s="137"/>
      <c r="EH11" s="152" t="s">
        <v>285</v>
      </c>
      <c r="EI11" s="153"/>
      <c r="EJ11" s="154"/>
      <c r="EK11" s="152" t="s">
        <v>286</v>
      </c>
      <c r="EL11" s="153"/>
      <c r="EM11" s="154"/>
      <c r="EN11" s="152" t="s">
        <v>287</v>
      </c>
      <c r="EO11" s="153"/>
      <c r="EP11" s="154"/>
      <c r="EQ11" s="152" t="s">
        <v>288</v>
      </c>
      <c r="ER11" s="153"/>
      <c r="ES11" s="154"/>
      <c r="ET11" s="152" t="s">
        <v>289</v>
      </c>
      <c r="EU11" s="153"/>
      <c r="EV11" s="154"/>
      <c r="EW11" s="137" t="s">
        <v>270</v>
      </c>
      <c r="EX11" s="137"/>
      <c r="EY11" s="137"/>
      <c r="EZ11" s="137" t="s">
        <v>271</v>
      </c>
      <c r="FA11" s="137"/>
      <c r="FB11" s="137"/>
      <c r="FC11" s="137" t="s">
        <v>272</v>
      </c>
      <c r="FD11" s="137"/>
      <c r="FE11" s="137"/>
      <c r="FF11" s="137" t="s">
        <v>273</v>
      </c>
      <c r="FG11" s="137"/>
      <c r="FH11" s="137"/>
      <c r="FI11" s="137" t="s">
        <v>274</v>
      </c>
      <c r="FJ11" s="137"/>
      <c r="FK11" s="137"/>
    </row>
    <row r="12" spans="1:167" ht="70.5" customHeight="1" thickBot="1" x14ac:dyDescent="0.35">
      <c r="A12" s="88"/>
      <c r="B12" s="88"/>
      <c r="C12" s="160" t="s">
        <v>568</v>
      </c>
      <c r="D12" s="165"/>
      <c r="E12" s="162"/>
      <c r="F12" s="161" t="s">
        <v>572</v>
      </c>
      <c r="G12" s="161"/>
      <c r="H12" s="162"/>
      <c r="I12" s="160" t="s">
        <v>576</v>
      </c>
      <c r="J12" s="161"/>
      <c r="K12" s="162"/>
      <c r="L12" s="160" t="s">
        <v>578</v>
      </c>
      <c r="M12" s="161"/>
      <c r="N12" s="162"/>
      <c r="O12" s="160" t="s">
        <v>579</v>
      </c>
      <c r="P12" s="161"/>
      <c r="Q12" s="162"/>
      <c r="R12" s="149" t="s">
        <v>581</v>
      </c>
      <c r="S12" s="150"/>
      <c r="T12" s="151"/>
      <c r="U12" s="149" t="s">
        <v>583</v>
      </c>
      <c r="V12" s="150"/>
      <c r="W12" s="151"/>
      <c r="X12" s="149" t="s">
        <v>585</v>
      </c>
      <c r="Y12" s="150"/>
      <c r="Z12" s="151"/>
      <c r="AA12" s="149" t="s">
        <v>586</v>
      </c>
      <c r="AB12" s="150"/>
      <c r="AC12" s="151"/>
      <c r="AD12" s="149" t="s">
        <v>589</v>
      </c>
      <c r="AE12" s="150"/>
      <c r="AF12" s="151"/>
      <c r="AG12" s="149" t="s">
        <v>590</v>
      </c>
      <c r="AH12" s="150"/>
      <c r="AI12" s="151"/>
      <c r="AJ12" s="149" t="s">
        <v>593</v>
      </c>
      <c r="AK12" s="150"/>
      <c r="AL12" s="151"/>
      <c r="AM12" s="149" t="s">
        <v>597</v>
      </c>
      <c r="AN12" s="150"/>
      <c r="AO12" s="151"/>
      <c r="AP12" s="149" t="s">
        <v>601</v>
      </c>
      <c r="AQ12" s="150"/>
      <c r="AR12" s="151"/>
      <c r="AS12" s="149" t="s">
        <v>602</v>
      </c>
      <c r="AT12" s="150"/>
      <c r="AU12" s="151"/>
      <c r="AV12" s="149" t="s">
        <v>603</v>
      </c>
      <c r="AW12" s="150"/>
      <c r="AX12" s="151"/>
      <c r="AY12" s="149" t="s">
        <v>605</v>
      </c>
      <c r="AZ12" s="150"/>
      <c r="BA12" s="151"/>
      <c r="BB12" s="149" t="s">
        <v>607</v>
      </c>
      <c r="BC12" s="150"/>
      <c r="BD12" s="151"/>
      <c r="BE12" s="149" t="s">
        <v>611</v>
      </c>
      <c r="BF12" s="150"/>
      <c r="BG12" s="151"/>
      <c r="BH12" s="160" t="s">
        <v>223</v>
      </c>
      <c r="BI12" s="161"/>
      <c r="BJ12" s="162"/>
      <c r="BK12" s="149" t="s">
        <v>616</v>
      </c>
      <c r="BL12" s="150"/>
      <c r="BM12" s="151"/>
      <c r="BN12" s="149" t="s">
        <v>617</v>
      </c>
      <c r="BO12" s="150"/>
      <c r="BP12" s="151"/>
      <c r="BQ12" s="149" t="s">
        <v>621</v>
      </c>
      <c r="BR12" s="150"/>
      <c r="BS12" s="151"/>
      <c r="BT12" s="149" t="s">
        <v>622</v>
      </c>
      <c r="BU12" s="150"/>
      <c r="BV12" s="151"/>
      <c r="BW12" s="149" t="s">
        <v>623</v>
      </c>
      <c r="BX12" s="150"/>
      <c r="BY12" s="151"/>
      <c r="BZ12" s="149" t="s">
        <v>227</v>
      </c>
      <c r="CA12" s="150"/>
      <c r="CB12" s="151"/>
      <c r="CC12" s="149" t="s">
        <v>624</v>
      </c>
      <c r="CD12" s="150"/>
      <c r="CE12" s="151"/>
      <c r="CF12" s="149" t="s">
        <v>625</v>
      </c>
      <c r="CG12" s="150"/>
      <c r="CH12" s="151"/>
      <c r="CI12" s="149" t="s">
        <v>627</v>
      </c>
      <c r="CJ12" s="150"/>
      <c r="CK12" s="151"/>
      <c r="CL12" s="149" t="s">
        <v>628</v>
      </c>
      <c r="CM12" s="150"/>
      <c r="CN12" s="151"/>
      <c r="CO12" s="149" t="s">
        <v>631</v>
      </c>
      <c r="CP12" s="150"/>
      <c r="CQ12" s="151"/>
      <c r="CR12" s="149" t="s">
        <v>632</v>
      </c>
      <c r="CS12" s="150"/>
      <c r="CT12" s="151"/>
      <c r="CU12" s="149" t="s">
        <v>635</v>
      </c>
      <c r="CV12" s="150"/>
      <c r="CW12" s="151"/>
      <c r="CX12" s="149" t="s">
        <v>636</v>
      </c>
      <c r="CY12" s="150"/>
      <c r="CZ12" s="151"/>
      <c r="DA12" s="149" t="s">
        <v>354</v>
      </c>
      <c r="DB12" s="150"/>
      <c r="DC12" s="151"/>
      <c r="DD12" s="149" t="s">
        <v>638</v>
      </c>
      <c r="DE12" s="150"/>
      <c r="DF12" s="151"/>
      <c r="DG12" s="149" t="s">
        <v>639</v>
      </c>
      <c r="DH12" s="150"/>
      <c r="DI12" s="151"/>
      <c r="DJ12" s="149" t="s">
        <v>643</v>
      </c>
      <c r="DK12" s="150"/>
      <c r="DL12" s="151"/>
      <c r="DM12" s="149" t="s">
        <v>645</v>
      </c>
      <c r="DN12" s="150"/>
      <c r="DO12" s="151"/>
      <c r="DP12" s="149" t="s">
        <v>646</v>
      </c>
      <c r="DQ12" s="150"/>
      <c r="DR12" s="151"/>
      <c r="DS12" s="149" t="s">
        <v>648</v>
      </c>
      <c r="DT12" s="150"/>
      <c r="DU12" s="151"/>
      <c r="DV12" s="149" t="s">
        <v>649</v>
      </c>
      <c r="DW12" s="150"/>
      <c r="DX12" s="151"/>
      <c r="DY12" s="149" t="s">
        <v>650</v>
      </c>
      <c r="DZ12" s="150"/>
      <c r="EA12" s="151"/>
      <c r="EB12" s="149" t="s">
        <v>652</v>
      </c>
      <c r="EC12" s="150"/>
      <c r="ED12" s="151"/>
      <c r="EE12" s="149" t="s">
        <v>655</v>
      </c>
      <c r="EF12" s="150"/>
      <c r="EG12" s="151"/>
      <c r="EH12" s="149" t="s">
        <v>659</v>
      </c>
      <c r="EI12" s="150"/>
      <c r="EJ12" s="151"/>
      <c r="EK12" s="149" t="s">
        <v>661</v>
      </c>
      <c r="EL12" s="150"/>
      <c r="EM12" s="151"/>
      <c r="EN12" s="149" t="s">
        <v>373</v>
      </c>
      <c r="EO12" s="150"/>
      <c r="EP12" s="151"/>
      <c r="EQ12" s="149" t="s">
        <v>666</v>
      </c>
      <c r="ER12" s="150"/>
      <c r="ES12" s="151"/>
      <c r="ET12" s="149" t="s">
        <v>667</v>
      </c>
      <c r="EU12" s="150"/>
      <c r="EV12" s="151"/>
      <c r="EW12" s="149" t="s">
        <v>669</v>
      </c>
      <c r="EX12" s="150"/>
      <c r="EY12" s="151"/>
      <c r="EZ12" s="149" t="s">
        <v>670</v>
      </c>
      <c r="FA12" s="150"/>
      <c r="FB12" s="151"/>
      <c r="FC12" s="149" t="s">
        <v>672</v>
      </c>
      <c r="FD12" s="150"/>
      <c r="FE12" s="151"/>
      <c r="FF12" s="149" t="s">
        <v>673</v>
      </c>
      <c r="FG12" s="150"/>
      <c r="FH12" s="151"/>
      <c r="FI12" s="149" t="s">
        <v>676</v>
      </c>
      <c r="FJ12" s="150"/>
      <c r="FK12" s="151"/>
    </row>
    <row r="13" spans="1:167" ht="144.75" customHeight="1" thickBot="1" x14ac:dyDescent="0.35">
      <c r="A13" s="88"/>
      <c r="B13" s="88"/>
      <c r="C13" s="40" t="s">
        <v>569</v>
      </c>
      <c r="D13" s="41" t="s">
        <v>570</v>
      </c>
      <c r="E13" s="42" t="s">
        <v>571</v>
      </c>
      <c r="F13" s="43" t="s">
        <v>573</v>
      </c>
      <c r="G13" s="43" t="s">
        <v>574</v>
      </c>
      <c r="H13" s="55" t="s">
        <v>575</v>
      </c>
      <c r="I13" s="44" t="s">
        <v>195</v>
      </c>
      <c r="J13" s="43" t="s">
        <v>196</v>
      </c>
      <c r="K13" s="42" t="s">
        <v>577</v>
      </c>
      <c r="L13" s="44" t="s">
        <v>198</v>
      </c>
      <c r="M13" s="43" t="s">
        <v>199</v>
      </c>
      <c r="N13" s="42" t="s">
        <v>166</v>
      </c>
      <c r="O13" s="44" t="s">
        <v>197</v>
      </c>
      <c r="P13" s="43" t="s">
        <v>111</v>
      </c>
      <c r="Q13" s="42" t="s">
        <v>580</v>
      </c>
      <c r="R13" s="45" t="s">
        <v>202</v>
      </c>
      <c r="S13" s="46" t="s">
        <v>119</v>
      </c>
      <c r="T13" s="47" t="s">
        <v>203</v>
      </c>
      <c r="U13" s="45" t="s">
        <v>205</v>
      </c>
      <c r="V13" s="46" t="s">
        <v>206</v>
      </c>
      <c r="W13" s="47" t="s">
        <v>207</v>
      </c>
      <c r="X13" s="45" t="s">
        <v>208</v>
      </c>
      <c r="Y13" s="46" t="s">
        <v>209</v>
      </c>
      <c r="Z13" s="47" t="s">
        <v>210</v>
      </c>
      <c r="AA13" s="45" t="s">
        <v>204</v>
      </c>
      <c r="AB13" s="46" t="s">
        <v>587</v>
      </c>
      <c r="AC13" s="47" t="s">
        <v>588</v>
      </c>
      <c r="AD13" s="45" t="s">
        <v>211</v>
      </c>
      <c r="AE13" s="46" t="s">
        <v>212</v>
      </c>
      <c r="AF13" s="47" t="s">
        <v>213</v>
      </c>
      <c r="AG13" s="45" t="s">
        <v>214</v>
      </c>
      <c r="AH13" s="46" t="s">
        <v>591</v>
      </c>
      <c r="AI13" s="47" t="s">
        <v>592</v>
      </c>
      <c r="AJ13" s="45" t="s">
        <v>594</v>
      </c>
      <c r="AK13" s="46" t="s">
        <v>595</v>
      </c>
      <c r="AL13" s="47" t="s">
        <v>596</v>
      </c>
      <c r="AM13" s="45" t="s">
        <v>598</v>
      </c>
      <c r="AN13" s="46" t="s">
        <v>599</v>
      </c>
      <c r="AO13" s="47" t="s">
        <v>600</v>
      </c>
      <c r="AP13" s="45" t="s">
        <v>215</v>
      </c>
      <c r="AQ13" s="46" t="s">
        <v>216</v>
      </c>
      <c r="AR13" s="47" t="s">
        <v>217</v>
      </c>
      <c r="AS13" s="45" t="s">
        <v>218</v>
      </c>
      <c r="AT13" s="46" t="s">
        <v>219</v>
      </c>
      <c r="AU13" s="47" t="s">
        <v>220</v>
      </c>
      <c r="AV13" s="45" t="s">
        <v>120</v>
      </c>
      <c r="AW13" s="46" t="s">
        <v>604</v>
      </c>
      <c r="AX13" s="47" t="s">
        <v>122</v>
      </c>
      <c r="AY13" s="45" t="s">
        <v>221</v>
      </c>
      <c r="AZ13" s="46" t="s">
        <v>222</v>
      </c>
      <c r="BA13" s="47" t="s">
        <v>606</v>
      </c>
      <c r="BB13" s="45" t="s">
        <v>608</v>
      </c>
      <c r="BC13" s="46" t="s">
        <v>609</v>
      </c>
      <c r="BD13" s="47" t="s">
        <v>610</v>
      </c>
      <c r="BE13" s="45" t="s">
        <v>612</v>
      </c>
      <c r="BF13" s="46" t="s">
        <v>613</v>
      </c>
      <c r="BG13" s="47" t="s">
        <v>615</v>
      </c>
      <c r="BH13" s="45" t="s">
        <v>224</v>
      </c>
      <c r="BI13" s="46" t="s">
        <v>225</v>
      </c>
      <c r="BJ13" s="47" t="s">
        <v>226</v>
      </c>
      <c r="BK13" s="45" t="s">
        <v>340</v>
      </c>
      <c r="BL13" s="46" t="s">
        <v>326</v>
      </c>
      <c r="BM13" s="47" t="s">
        <v>325</v>
      </c>
      <c r="BN13" s="45" t="s">
        <v>618</v>
      </c>
      <c r="BO13" s="46" t="s">
        <v>619</v>
      </c>
      <c r="BP13" s="47" t="s">
        <v>620</v>
      </c>
      <c r="BQ13" s="45" t="s">
        <v>311</v>
      </c>
      <c r="BR13" s="46" t="s">
        <v>342</v>
      </c>
      <c r="BS13" s="47" t="s">
        <v>341</v>
      </c>
      <c r="BT13" s="45" t="s">
        <v>343</v>
      </c>
      <c r="BU13" s="46" t="s">
        <v>344</v>
      </c>
      <c r="BV13" s="47" t="s">
        <v>117</v>
      </c>
      <c r="BW13" s="45" t="s">
        <v>345</v>
      </c>
      <c r="BX13" s="46" t="s">
        <v>346</v>
      </c>
      <c r="BY13" s="47" t="s">
        <v>347</v>
      </c>
      <c r="BZ13" s="45" t="s">
        <v>178</v>
      </c>
      <c r="CA13" s="46" t="s">
        <v>228</v>
      </c>
      <c r="CB13" s="47" t="s">
        <v>180</v>
      </c>
      <c r="CC13" s="45" t="s">
        <v>229</v>
      </c>
      <c r="CD13" s="46" t="s">
        <v>230</v>
      </c>
      <c r="CE13" s="47" t="s">
        <v>231</v>
      </c>
      <c r="CF13" s="45" t="s">
        <v>232</v>
      </c>
      <c r="CG13" s="46" t="s">
        <v>233</v>
      </c>
      <c r="CH13" s="47" t="s">
        <v>626</v>
      </c>
      <c r="CI13" s="45" t="s">
        <v>100</v>
      </c>
      <c r="CJ13" s="46" t="s">
        <v>234</v>
      </c>
      <c r="CK13" s="47" t="s">
        <v>235</v>
      </c>
      <c r="CL13" s="45" t="s">
        <v>236</v>
      </c>
      <c r="CM13" s="46" t="s">
        <v>629</v>
      </c>
      <c r="CN13" s="47" t="s">
        <v>630</v>
      </c>
      <c r="CO13" s="45" t="s">
        <v>178</v>
      </c>
      <c r="CP13" s="46" t="s">
        <v>179</v>
      </c>
      <c r="CQ13" s="47" t="s">
        <v>136</v>
      </c>
      <c r="CR13" s="45" t="s">
        <v>633</v>
      </c>
      <c r="CS13" s="46" t="s">
        <v>463</v>
      </c>
      <c r="CT13" s="47" t="s">
        <v>634</v>
      </c>
      <c r="CU13" s="45" t="s">
        <v>348</v>
      </c>
      <c r="CV13" s="46" t="s">
        <v>349</v>
      </c>
      <c r="CW13" s="47" t="s">
        <v>350</v>
      </c>
      <c r="CX13" s="45" t="s">
        <v>351</v>
      </c>
      <c r="CY13" s="46" t="s">
        <v>352</v>
      </c>
      <c r="CZ13" s="47" t="s">
        <v>353</v>
      </c>
      <c r="DA13" s="45" t="s">
        <v>637</v>
      </c>
      <c r="DB13" s="46" t="s">
        <v>355</v>
      </c>
      <c r="DC13" s="47" t="s">
        <v>356</v>
      </c>
      <c r="DD13" s="48" t="s">
        <v>100</v>
      </c>
      <c r="DE13" s="49" t="s">
        <v>201</v>
      </c>
      <c r="DF13" s="49" t="s">
        <v>200</v>
      </c>
      <c r="DG13" s="48" t="s">
        <v>640</v>
      </c>
      <c r="DH13" s="49" t="s">
        <v>641</v>
      </c>
      <c r="DI13" s="49" t="s">
        <v>642</v>
      </c>
      <c r="DJ13" s="48" t="s">
        <v>357</v>
      </c>
      <c r="DK13" s="49" t="s">
        <v>358</v>
      </c>
      <c r="DL13" s="49" t="s">
        <v>644</v>
      </c>
      <c r="DM13" s="45" t="s">
        <v>359</v>
      </c>
      <c r="DN13" s="46" t="s">
        <v>360</v>
      </c>
      <c r="DO13" s="47" t="s">
        <v>361</v>
      </c>
      <c r="DP13" s="45" t="s">
        <v>359</v>
      </c>
      <c r="DQ13" s="46" t="s">
        <v>360</v>
      </c>
      <c r="DR13" s="47" t="s">
        <v>647</v>
      </c>
      <c r="DS13" s="45" t="s">
        <v>362</v>
      </c>
      <c r="DT13" s="46" t="s">
        <v>363</v>
      </c>
      <c r="DU13" s="47" t="s">
        <v>364</v>
      </c>
      <c r="DV13" s="45" t="s">
        <v>365</v>
      </c>
      <c r="DW13" s="46" t="s">
        <v>366</v>
      </c>
      <c r="DX13" s="47" t="s">
        <v>367</v>
      </c>
      <c r="DY13" s="45" t="s">
        <v>368</v>
      </c>
      <c r="DZ13" s="46" t="s">
        <v>369</v>
      </c>
      <c r="EA13" s="47" t="s">
        <v>651</v>
      </c>
      <c r="EB13" s="45" t="s">
        <v>685</v>
      </c>
      <c r="EC13" s="46" t="s">
        <v>653</v>
      </c>
      <c r="ED13" s="47" t="s">
        <v>654</v>
      </c>
      <c r="EE13" s="45" t="s">
        <v>656</v>
      </c>
      <c r="EF13" s="46" t="s">
        <v>657</v>
      </c>
      <c r="EG13" s="47" t="s">
        <v>658</v>
      </c>
      <c r="EH13" s="45" t="s">
        <v>370</v>
      </c>
      <c r="EI13" s="46" t="s">
        <v>660</v>
      </c>
      <c r="EJ13" s="47" t="s">
        <v>175</v>
      </c>
      <c r="EK13" s="45" t="s">
        <v>371</v>
      </c>
      <c r="EL13" s="46" t="s">
        <v>662</v>
      </c>
      <c r="EM13" s="47" t="s">
        <v>663</v>
      </c>
      <c r="EN13" s="45" t="s">
        <v>664</v>
      </c>
      <c r="EO13" s="46" t="s">
        <v>665</v>
      </c>
      <c r="EP13" s="47" t="s">
        <v>374</v>
      </c>
      <c r="EQ13" s="45" t="s">
        <v>157</v>
      </c>
      <c r="ER13" s="46" t="s">
        <v>372</v>
      </c>
      <c r="ES13" s="47" t="s">
        <v>177</v>
      </c>
      <c r="ET13" s="45" t="s">
        <v>375</v>
      </c>
      <c r="EU13" s="46" t="s">
        <v>376</v>
      </c>
      <c r="EV13" s="47" t="s">
        <v>668</v>
      </c>
      <c r="EW13" s="45" t="s">
        <v>377</v>
      </c>
      <c r="EX13" s="46" t="s">
        <v>378</v>
      </c>
      <c r="EY13" s="47" t="s">
        <v>379</v>
      </c>
      <c r="EZ13" s="45" t="s">
        <v>686</v>
      </c>
      <c r="FA13" s="46" t="s">
        <v>671</v>
      </c>
      <c r="FB13" s="47" t="s">
        <v>380</v>
      </c>
      <c r="FC13" s="45" t="s">
        <v>381</v>
      </c>
      <c r="FD13" s="46" t="s">
        <v>382</v>
      </c>
      <c r="FE13" s="47" t="s">
        <v>383</v>
      </c>
      <c r="FF13" s="45" t="s">
        <v>673</v>
      </c>
      <c r="FG13" s="46" t="s">
        <v>674</v>
      </c>
      <c r="FH13" s="47" t="s">
        <v>675</v>
      </c>
      <c r="FI13" s="45" t="s">
        <v>677</v>
      </c>
      <c r="FJ13" s="46" t="s">
        <v>678</v>
      </c>
      <c r="FK13" s="47" t="s">
        <v>679</v>
      </c>
    </row>
    <row r="14" spans="1:167" ht="15.6" x14ac:dyDescent="0.3">
      <c r="A14" s="2">
        <v>1</v>
      </c>
      <c r="B14" s="59" t="s">
        <v>687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/>
      <c r="T14" s="13">
        <v>1</v>
      </c>
      <c r="U14" s="15"/>
      <c r="V14" s="15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15"/>
      <c r="AW14" s="15">
        <v>1</v>
      </c>
      <c r="AX14" s="15"/>
      <c r="AY14" s="15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>
        <v>1</v>
      </c>
      <c r="BJ14" s="15"/>
      <c r="BK14" s="4"/>
      <c r="BL14" s="4">
        <v>1</v>
      </c>
      <c r="BM14" s="4"/>
      <c r="BN14" s="4"/>
      <c r="BO14" s="4">
        <v>1</v>
      </c>
      <c r="BP14" s="4"/>
      <c r="BQ14" s="15"/>
      <c r="BR14" s="15">
        <v>1</v>
      </c>
      <c r="BS14" s="15"/>
      <c r="BT14" s="15"/>
      <c r="BU14" s="15">
        <v>1</v>
      </c>
      <c r="BV14" s="15"/>
      <c r="BW14" s="15"/>
      <c r="BX14" s="4">
        <v>1</v>
      </c>
      <c r="BY14" s="4"/>
      <c r="BZ14" s="15"/>
      <c r="CA14" s="15">
        <v>1</v>
      </c>
      <c r="CB14" s="15"/>
      <c r="CC14" s="15"/>
      <c r="CD14" s="15">
        <v>1</v>
      </c>
      <c r="CE14" s="15"/>
      <c r="CF14" s="15"/>
      <c r="CG14" s="15">
        <v>1</v>
      </c>
      <c r="CH14" s="15"/>
      <c r="CI14" s="15"/>
      <c r="CJ14" s="15">
        <v>1</v>
      </c>
      <c r="CK14" s="15"/>
      <c r="CL14" s="15"/>
      <c r="CM14" s="15"/>
      <c r="CN14" s="15">
        <v>1</v>
      </c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>
        <v>1</v>
      </c>
      <c r="DF14" s="15"/>
      <c r="DG14" s="15"/>
      <c r="DH14" s="15">
        <v>1</v>
      </c>
      <c r="DI14" s="15"/>
      <c r="DJ14" s="15"/>
      <c r="DK14" s="15">
        <v>1</v>
      </c>
      <c r="DL14" s="15"/>
      <c r="DM14" s="15"/>
      <c r="DN14" s="15">
        <v>1</v>
      </c>
      <c r="DO14" s="15"/>
      <c r="DP14" s="15"/>
      <c r="DQ14" s="15">
        <v>1</v>
      </c>
      <c r="DR14" s="15"/>
      <c r="DS14" s="15"/>
      <c r="DT14" s="15">
        <v>1</v>
      </c>
      <c r="DU14" s="15"/>
      <c r="DV14" s="4"/>
      <c r="DW14" s="4">
        <v>1</v>
      </c>
      <c r="DX14" s="4"/>
      <c r="DY14" s="4"/>
      <c r="DZ14" s="4">
        <v>1</v>
      </c>
      <c r="EA14" s="4"/>
      <c r="EB14" s="4"/>
      <c r="EC14" s="4"/>
      <c r="ED14" s="4">
        <v>1</v>
      </c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</row>
    <row r="15" spans="1:167" ht="15.6" x14ac:dyDescent="0.3">
      <c r="A15" s="2">
        <v>2</v>
      </c>
      <c r="B15" s="59" t="s">
        <v>689</v>
      </c>
      <c r="C15" s="62"/>
      <c r="D15" s="62">
        <v>1</v>
      </c>
      <c r="E15" s="62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/>
      <c r="T15" s="1">
        <v>1</v>
      </c>
      <c r="U15" s="4"/>
      <c r="V15" s="4">
        <v>1</v>
      </c>
      <c r="W15" s="1"/>
      <c r="X15" s="1"/>
      <c r="Y15" s="1">
        <v>1</v>
      </c>
      <c r="Z15" s="1"/>
      <c r="AA15" s="1"/>
      <c r="AB15" s="1"/>
      <c r="AC15" s="1">
        <v>1</v>
      </c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>
        <v>1</v>
      </c>
      <c r="FE15" s="4"/>
      <c r="FF15" s="4"/>
      <c r="FG15" s="4">
        <v>1</v>
      </c>
      <c r="FH15" s="4"/>
      <c r="FI15" s="4"/>
      <c r="FJ15" s="4"/>
      <c r="FK15" s="4">
        <v>1</v>
      </c>
    </row>
    <row r="16" spans="1:167" ht="15.6" x14ac:dyDescent="0.3">
      <c r="A16" s="2">
        <v>3</v>
      </c>
      <c r="B16" s="59" t="s">
        <v>690</v>
      </c>
      <c r="C16" s="62"/>
      <c r="D16" s="62">
        <v>1</v>
      </c>
      <c r="E16" s="62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/>
      <c r="T16" s="1">
        <v>1</v>
      </c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6" x14ac:dyDescent="0.3">
      <c r="A17" s="2">
        <v>4</v>
      </c>
      <c r="B17" s="60" t="s">
        <v>691</v>
      </c>
      <c r="C17" s="62"/>
      <c r="D17" s="62"/>
      <c r="E17" s="62">
        <v>1</v>
      </c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/>
      <c r="T17" s="1">
        <v>1</v>
      </c>
      <c r="U17" s="4"/>
      <c r="V17" s="4">
        <v>1</v>
      </c>
      <c r="W17" s="1"/>
      <c r="X17" s="1"/>
      <c r="Y17" s="1">
        <v>1</v>
      </c>
      <c r="Z17" s="1"/>
      <c r="AA17" s="1"/>
      <c r="AB17" s="1"/>
      <c r="AC17" s="1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/>
      <c r="CK17" s="4">
        <v>1</v>
      </c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/>
      <c r="CZ17" s="4">
        <v>1</v>
      </c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>
        <v>1</v>
      </c>
      <c r="DX17" s="4"/>
      <c r="DY17" s="4"/>
      <c r="DZ17" s="4">
        <v>1</v>
      </c>
      <c r="EA17" s="4"/>
      <c r="EB17" s="4"/>
      <c r="EC17" s="4"/>
      <c r="ED17" s="4">
        <v>1</v>
      </c>
      <c r="EE17" s="4"/>
      <c r="EF17" s="4">
        <v>1</v>
      </c>
      <c r="EG17" s="4"/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>
        <v>1</v>
      </c>
    </row>
    <row r="18" spans="1:167" ht="15.6" x14ac:dyDescent="0.3">
      <c r="A18" s="2">
        <v>5</v>
      </c>
      <c r="B18" s="60" t="s">
        <v>692</v>
      </c>
      <c r="C18" s="62"/>
      <c r="D18" s="62">
        <v>1</v>
      </c>
      <c r="E18" s="62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/>
      <c r="T18" s="1">
        <v>1</v>
      </c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6" x14ac:dyDescent="0.3">
      <c r="A19" s="2">
        <v>6</v>
      </c>
      <c r="B19" s="59" t="s">
        <v>693</v>
      </c>
      <c r="C19" s="62"/>
      <c r="D19" s="62"/>
      <c r="E19" s="62">
        <v>1</v>
      </c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4"/>
      <c r="AE19" s="4">
        <v>1</v>
      </c>
      <c r="AF19" s="4"/>
      <c r="AG19" s="4"/>
      <c r="AH19" s="4"/>
      <c r="AI19" s="4">
        <v>1</v>
      </c>
      <c r="AJ19" s="4"/>
      <c r="AK19" s="4">
        <v>1</v>
      </c>
      <c r="AL19" s="4"/>
      <c r="AM19" s="4"/>
      <c r="AN19" s="4"/>
      <c r="AO19" s="4">
        <v>1</v>
      </c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/>
      <c r="BP19" s="4">
        <v>1</v>
      </c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/>
      <c r="DO19" s="4">
        <v>1</v>
      </c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 ht="15.6" x14ac:dyDescent="0.3">
      <c r="A20" s="2">
        <v>7</v>
      </c>
      <c r="B20" s="61" t="s">
        <v>694</v>
      </c>
      <c r="C20" s="62"/>
      <c r="D20" s="62">
        <v>1</v>
      </c>
      <c r="E20" s="62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/>
      <c r="T20" s="1">
        <v>1</v>
      </c>
      <c r="U20" s="4"/>
      <c r="V20" s="4">
        <v>1</v>
      </c>
      <c r="W20" s="1"/>
      <c r="X20" s="1"/>
      <c r="Y20" s="1">
        <v>1</v>
      </c>
      <c r="Z20" s="1"/>
      <c r="AA20" s="1"/>
      <c r="AB20" s="1"/>
      <c r="AC20" s="1">
        <v>1</v>
      </c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/>
      <c r="ED20" s="4">
        <v>1</v>
      </c>
      <c r="EE20" s="4"/>
      <c r="EF20" s="4">
        <v>1</v>
      </c>
      <c r="EG20" s="4"/>
      <c r="EH20" s="4"/>
      <c r="EI20" s="4"/>
      <c r="EJ20" s="4">
        <v>1</v>
      </c>
      <c r="EK20" s="4"/>
      <c r="EL20" s="4"/>
      <c r="EM20" s="4">
        <v>1</v>
      </c>
      <c r="EN20" s="4"/>
      <c r="EO20" s="4"/>
      <c r="EP20" s="4">
        <v>1</v>
      </c>
      <c r="EQ20" s="4"/>
      <c r="ER20" s="4"/>
      <c r="ES20" s="4">
        <v>1</v>
      </c>
      <c r="ET20" s="4"/>
      <c r="EU20" s="4">
        <v>1</v>
      </c>
      <c r="EV20" s="4"/>
      <c r="EW20" s="4"/>
      <c r="EX20" s="4">
        <v>1</v>
      </c>
      <c r="EY20" s="4"/>
      <c r="EZ20" s="4"/>
      <c r="FA20" s="4"/>
      <c r="FB20" s="4">
        <v>1</v>
      </c>
      <c r="FC20" s="4"/>
      <c r="FD20" s="4">
        <v>1</v>
      </c>
      <c r="FE20" s="4"/>
      <c r="FF20" s="4"/>
      <c r="FG20" s="4">
        <v>1</v>
      </c>
      <c r="FH20" s="4"/>
      <c r="FI20" s="4"/>
      <c r="FJ20" s="4"/>
      <c r="FK20" s="4">
        <v>1</v>
      </c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/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/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81" t="s">
        <v>89</v>
      </c>
      <c r="B24" s="82"/>
      <c r="C24" s="3">
        <f t="shared" ref="C24:AH24" si="0">SUM(C14:C23)</f>
        <v>0</v>
      </c>
      <c r="D24" s="3">
        <f t="shared" si="0"/>
        <v>5</v>
      </c>
      <c r="E24" s="3">
        <f t="shared" si="0"/>
        <v>2</v>
      </c>
      <c r="F24" s="3">
        <f t="shared" si="0"/>
        <v>0</v>
      </c>
      <c r="G24" s="3">
        <f t="shared" si="0"/>
        <v>7</v>
      </c>
      <c r="H24" s="3">
        <f t="shared" si="0"/>
        <v>0</v>
      </c>
      <c r="I24" s="3">
        <f t="shared" si="0"/>
        <v>0</v>
      </c>
      <c r="J24" s="3">
        <f t="shared" si="0"/>
        <v>7</v>
      </c>
      <c r="K24" s="3">
        <f t="shared" si="0"/>
        <v>0</v>
      </c>
      <c r="L24" s="3">
        <f t="shared" si="0"/>
        <v>0</v>
      </c>
      <c r="M24" s="3">
        <f t="shared" si="0"/>
        <v>7</v>
      </c>
      <c r="N24" s="3">
        <f t="shared" si="0"/>
        <v>0</v>
      </c>
      <c r="O24" s="3">
        <f t="shared" si="0"/>
        <v>0</v>
      </c>
      <c r="P24" s="3">
        <f t="shared" si="0"/>
        <v>7</v>
      </c>
      <c r="Q24" s="3">
        <f t="shared" si="0"/>
        <v>0</v>
      </c>
      <c r="R24" s="3">
        <f t="shared" si="0"/>
        <v>0</v>
      </c>
      <c r="S24" s="3">
        <f t="shared" si="0"/>
        <v>0</v>
      </c>
      <c r="T24" s="3">
        <f t="shared" si="0"/>
        <v>7</v>
      </c>
      <c r="U24" s="3">
        <f t="shared" si="0"/>
        <v>0</v>
      </c>
      <c r="V24" s="3">
        <f t="shared" si="0"/>
        <v>7</v>
      </c>
      <c r="W24" s="3">
        <f t="shared" si="0"/>
        <v>0</v>
      </c>
      <c r="X24" s="3">
        <f t="shared" si="0"/>
        <v>0</v>
      </c>
      <c r="Y24" s="3">
        <f t="shared" si="0"/>
        <v>7</v>
      </c>
      <c r="Z24" s="3">
        <f t="shared" si="0"/>
        <v>0</v>
      </c>
      <c r="AA24" s="3">
        <f t="shared" si="0"/>
        <v>0</v>
      </c>
      <c r="AB24" s="3">
        <f t="shared" si="0"/>
        <v>4</v>
      </c>
      <c r="AC24" s="3">
        <f t="shared" si="0"/>
        <v>3</v>
      </c>
      <c r="AD24" s="3">
        <f t="shared" si="0"/>
        <v>0</v>
      </c>
      <c r="AE24" s="3">
        <f t="shared" si="0"/>
        <v>7</v>
      </c>
      <c r="AF24" s="3">
        <f t="shared" si="0"/>
        <v>0</v>
      </c>
      <c r="AG24" s="3">
        <f t="shared" si="0"/>
        <v>0</v>
      </c>
      <c r="AH24" s="3">
        <f t="shared" si="0"/>
        <v>6</v>
      </c>
      <c r="AI24" s="3">
        <f t="shared" ref="AI24:BN24" si="1">SUM(AI14:AI23)</f>
        <v>1</v>
      </c>
      <c r="AJ24" s="3">
        <f t="shared" si="1"/>
        <v>0</v>
      </c>
      <c r="AK24" s="3">
        <f t="shared" si="1"/>
        <v>7</v>
      </c>
      <c r="AL24" s="3">
        <f t="shared" si="1"/>
        <v>0</v>
      </c>
      <c r="AM24" s="3">
        <f t="shared" si="1"/>
        <v>0</v>
      </c>
      <c r="AN24" s="3">
        <f t="shared" si="1"/>
        <v>6</v>
      </c>
      <c r="AO24" s="3">
        <f t="shared" si="1"/>
        <v>1</v>
      </c>
      <c r="AP24" s="3">
        <f t="shared" si="1"/>
        <v>0</v>
      </c>
      <c r="AQ24" s="3">
        <f t="shared" si="1"/>
        <v>7</v>
      </c>
      <c r="AR24" s="3">
        <f t="shared" si="1"/>
        <v>0</v>
      </c>
      <c r="AS24" s="3">
        <f t="shared" si="1"/>
        <v>0</v>
      </c>
      <c r="AT24" s="3">
        <f t="shared" si="1"/>
        <v>0</v>
      </c>
      <c r="AU24" s="3">
        <f t="shared" si="1"/>
        <v>7</v>
      </c>
      <c r="AV24" s="3">
        <f t="shared" si="1"/>
        <v>0</v>
      </c>
      <c r="AW24" s="3">
        <f t="shared" si="1"/>
        <v>3</v>
      </c>
      <c r="AX24" s="3">
        <f t="shared" si="1"/>
        <v>4</v>
      </c>
      <c r="AY24" s="3">
        <f t="shared" si="1"/>
        <v>0</v>
      </c>
      <c r="AZ24" s="3">
        <f t="shared" si="1"/>
        <v>7</v>
      </c>
      <c r="BA24" s="3">
        <f t="shared" si="1"/>
        <v>0</v>
      </c>
      <c r="BB24" s="3">
        <f t="shared" si="1"/>
        <v>0</v>
      </c>
      <c r="BC24" s="3">
        <f t="shared" si="1"/>
        <v>7</v>
      </c>
      <c r="BD24" s="3">
        <f t="shared" si="1"/>
        <v>0</v>
      </c>
      <c r="BE24" s="3">
        <f t="shared" si="1"/>
        <v>0</v>
      </c>
      <c r="BF24" s="3">
        <f t="shared" si="1"/>
        <v>7</v>
      </c>
      <c r="BG24" s="3">
        <f t="shared" si="1"/>
        <v>0</v>
      </c>
      <c r="BH24" s="3">
        <f t="shared" si="1"/>
        <v>0</v>
      </c>
      <c r="BI24" s="3">
        <f t="shared" si="1"/>
        <v>7</v>
      </c>
      <c r="BJ24" s="3">
        <f t="shared" si="1"/>
        <v>0</v>
      </c>
      <c r="BK24" s="3">
        <f t="shared" si="1"/>
        <v>0</v>
      </c>
      <c r="BL24" s="3">
        <f t="shared" si="1"/>
        <v>7</v>
      </c>
      <c r="BM24" s="3">
        <f t="shared" si="1"/>
        <v>0</v>
      </c>
      <c r="BN24" s="3">
        <f t="shared" si="1"/>
        <v>0</v>
      </c>
      <c r="BO24" s="3">
        <f t="shared" ref="BO24:CT24" si="2">SUM(BO14:BO23)</f>
        <v>6</v>
      </c>
      <c r="BP24" s="3">
        <f t="shared" si="2"/>
        <v>1</v>
      </c>
      <c r="BQ24" s="3">
        <f t="shared" si="2"/>
        <v>0</v>
      </c>
      <c r="BR24" s="3">
        <f t="shared" si="2"/>
        <v>7</v>
      </c>
      <c r="BS24" s="3">
        <f t="shared" si="2"/>
        <v>0</v>
      </c>
      <c r="BT24" s="3">
        <f t="shared" si="2"/>
        <v>0</v>
      </c>
      <c r="BU24" s="3">
        <f t="shared" si="2"/>
        <v>7</v>
      </c>
      <c r="BV24" s="3">
        <f t="shared" si="2"/>
        <v>0</v>
      </c>
      <c r="BW24" s="3">
        <f t="shared" si="2"/>
        <v>0</v>
      </c>
      <c r="BX24" s="3">
        <f t="shared" si="2"/>
        <v>7</v>
      </c>
      <c r="BY24" s="3">
        <f t="shared" si="2"/>
        <v>0</v>
      </c>
      <c r="BZ24" s="3">
        <f t="shared" si="2"/>
        <v>0</v>
      </c>
      <c r="CA24" s="3">
        <f t="shared" si="2"/>
        <v>7</v>
      </c>
      <c r="CB24" s="3">
        <f t="shared" si="2"/>
        <v>0</v>
      </c>
      <c r="CC24" s="3">
        <f t="shared" si="2"/>
        <v>0</v>
      </c>
      <c r="CD24" s="3">
        <f t="shared" si="2"/>
        <v>7</v>
      </c>
      <c r="CE24" s="3">
        <f t="shared" si="2"/>
        <v>0</v>
      </c>
      <c r="CF24" s="3">
        <f t="shared" si="2"/>
        <v>0</v>
      </c>
      <c r="CG24" s="3">
        <f t="shared" si="2"/>
        <v>2</v>
      </c>
      <c r="CH24" s="3">
        <f t="shared" si="2"/>
        <v>5</v>
      </c>
      <c r="CI24" s="3">
        <f t="shared" si="2"/>
        <v>0</v>
      </c>
      <c r="CJ24" s="3">
        <f t="shared" si="2"/>
        <v>2</v>
      </c>
      <c r="CK24" s="3">
        <f t="shared" si="2"/>
        <v>5</v>
      </c>
      <c r="CL24" s="3">
        <f t="shared" si="2"/>
        <v>0</v>
      </c>
      <c r="CM24" s="3">
        <f t="shared" si="2"/>
        <v>4</v>
      </c>
      <c r="CN24" s="3">
        <f t="shared" si="2"/>
        <v>3</v>
      </c>
      <c r="CO24" s="3">
        <f t="shared" si="2"/>
        <v>0</v>
      </c>
      <c r="CP24" s="3">
        <f t="shared" si="2"/>
        <v>7</v>
      </c>
      <c r="CQ24" s="3">
        <f t="shared" si="2"/>
        <v>0</v>
      </c>
      <c r="CR24" s="3">
        <f t="shared" si="2"/>
        <v>0</v>
      </c>
      <c r="CS24" s="3">
        <f t="shared" si="2"/>
        <v>7</v>
      </c>
      <c r="CT24" s="3">
        <f t="shared" si="2"/>
        <v>0</v>
      </c>
      <c r="CU24" s="3">
        <f t="shared" ref="CU24:DZ24" si="3">SUM(CU14:CU23)</f>
        <v>0</v>
      </c>
      <c r="CV24" s="3">
        <f t="shared" si="3"/>
        <v>7</v>
      </c>
      <c r="CW24" s="3">
        <f t="shared" si="3"/>
        <v>0</v>
      </c>
      <c r="CX24" s="3">
        <f t="shared" si="3"/>
        <v>0</v>
      </c>
      <c r="CY24" s="3">
        <f t="shared" si="3"/>
        <v>3</v>
      </c>
      <c r="CZ24" s="3">
        <f t="shared" si="3"/>
        <v>4</v>
      </c>
      <c r="DA24" s="3">
        <f t="shared" si="3"/>
        <v>0</v>
      </c>
      <c r="DB24" s="3">
        <f t="shared" si="3"/>
        <v>7</v>
      </c>
      <c r="DC24" s="3">
        <f t="shared" si="3"/>
        <v>0</v>
      </c>
      <c r="DD24" s="3">
        <f t="shared" si="3"/>
        <v>0</v>
      </c>
      <c r="DE24" s="3">
        <f t="shared" si="3"/>
        <v>7</v>
      </c>
      <c r="DF24" s="3">
        <f t="shared" si="3"/>
        <v>0</v>
      </c>
      <c r="DG24" s="3">
        <f t="shared" si="3"/>
        <v>0</v>
      </c>
      <c r="DH24" s="3">
        <f t="shared" si="3"/>
        <v>7</v>
      </c>
      <c r="DI24" s="3">
        <f t="shared" si="3"/>
        <v>0</v>
      </c>
      <c r="DJ24" s="3">
        <f t="shared" si="3"/>
        <v>0</v>
      </c>
      <c r="DK24" s="3">
        <f t="shared" si="3"/>
        <v>7</v>
      </c>
      <c r="DL24" s="3">
        <f t="shared" si="3"/>
        <v>0</v>
      </c>
      <c r="DM24" s="3">
        <f t="shared" si="3"/>
        <v>0</v>
      </c>
      <c r="DN24" s="3">
        <f t="shared" si="3"/>
        <v>3</v>
      </c>
      <c r="DO24" s="3">
        <f t="shared" si="3"/>
        <v>4</v>
      </c>
      <c r="DP24" s="3">
        <f t="shared" si="3"/>
        <v>0</v>
      </c>
      <c r="DQ24" s="3">
        <f t="shared" si="3"/>
        <v>3</v>
      </c>
      <c r="DR24" s="3">
        <f t="shared" si="3"/>
        <v>4</v>
      </c>
      <c r="DS24" s="3">
        <f t="shared" si="3"/>
        <v>0</v>
      </c>
      <c r="DT24" s="3">
        <f t="shared" si="3"/>
        <v>5</v>
      </c>
      <c r="DU24" s="3">
        <f t="shared" si="3"/>
        <v>2</v>
      </c>
      <c r="DV24" s="3">
        <f t="shared" si="3"/>
        <v>0</v>
      </c>
      <c r="DW24" s="3">
        <f t="shared" si="3"/>
        <v>7</v>
      </c>
      <c r="DX24" s="3">
        <f t="shared" si="3"/>
        <v>0</v>
      </c>
      <c r="DY24" s="3">
        <f t="shared" si="3"/>
        <v>0</v>
      </c>
      <c r="DZ24" s="3">
        <f t="shared" si="3"/>
        <v>7</v>
      </c>
      <c r="EA24" s="3">
        <f t="shared" ref="EA24:FF24" si="4">SUM(EA14:EA23)</f>
        <v>0</v>
      </c>
      <c r="EB24" s="3">
        <f t="shared" si="4"/>
        <v>0</v>
      </c>
      <c r="EC24" s="3">
        <f t="shared" si="4"/>
        <v>0</v>
      </c>
      <c r="ED24" s="3">
        <f t="shared" si="4"/>
        <v>7</v>
      </c>
      <c r="EE24" s="3">
        <f t="shared" si="4"/>
        <v>0</v>
      </c>
      <c r="EF24" s="3">
        <f t="shared" si="4"/>
        <v>7</v>
      </c>
      <c r="EG24" s="3">
        <f t="shared" si="4"/>
        <v>0</v>
      </c>
      <c r="EH24" s="3">
        <f t="shared" si="4"/>
        <v>0</v>
      </c>
      <c r="EI24" s="3">
        <f t="shared" si="4"/>
        <v>0</v>
      </c>
      <c r="EJ24" s="3">
        <f t="shared" si="4"/>
        <v>7</v>
      </c>
      <c r="EK24" s="3">
        <f t="shared" si="4"/>
        <v>0</v>
      </c>
      <c r="EL24" s="3">
        <f t="shared" si="4"/>
        <v>0</v>
      </c>
      <c r="EM24" s="3">
        <f t="shared" si="4"/>
        <v>7</v>
      </c>
      <c r="EN24" s="3">
        <f t="shared" si="4"/>
        <v>0</v>
      </c>
      <c r="EO24" s="3">
        <f t="shared" si="4"/>
        <v>0</v>
      </c>
      <c r="EP24" s="3">
        <f t="shared" si="4"/>
        <v>7</v>
      </c>
      <c r="EQ24" s="3">
        <f t="shared" si="4"/>
        <v>0</v>
      </c>
      <c r="ER24" s="3">
        <f t="shared" si="4"/>
        <v>0</v>
      </c>
      <c r="ES24" s="3">
        <f t="shared" si="4"/>
        <v>7</v>
      </c>
      <c r="ET24" s="3">
        <f t="shared" si="4"/>
        <v>0</v>
      </c>
      <c r="EU24" s="3">
        <f t="shared" si="4"/>
        <v>7</v>
      </c>
      <c r="EV24" s="3">
        <f t="shared" si="4"/>
        <v>0</v>
      </c>
      <c r="EW24" s="3">
        <f t="shared" si="4"/>
        <v>0</v>
      </c>
      <c r="EX24" s="3">
        <f t="shared" si="4"/>
        <v>7</v>
      </c>
      <c r="EY24" s="3">
        <f t="shared" si="4"/>
        <v>0</v>
      </c>
      <c r="EZ24" s="3">
        <f t="shared" si="4"/>
        <v>0</v>
      </c>
      <c r="FA24" s="3">
        <f t="shared" si="4"/>
        <v>4</v>
      </c>
      <c r="FB24" s="3">
        <f t="shared" si="4"/>
        <v>3</v>
      </c>
      <c r="FC24" s="3">
        <f t="shared" si="4"/>
        <v>0</v>
      </c>
      <c r="FD24" s="3">
        <f t="shared" si="4"/>
        <v>7</v>
      </c>
      <c r="FE24" s="3">
        <f t="shared" si="4"/>
        <v>0</v>
      </c>
      <c r="FF24" s="3">
        <f t="shared" si="4"/>
        <v>0</v>
      </c>
      <c r="FG24" s="3">
        <f t="shared" ref="FG24:FK24" si="5">SUM(FG14:FG23)</f>
        <v>7</v>
      </c>
      <c r="FH24" s="3">
        <f t="shared" si="5"/>
        <v>0</v>
      </c>
      <c r="FI24" s="3">
        <f t="shared" si="5"/>
        <v>0</v>
      </c>
      <c r="FJ24" s="3">
        <f t="shared" si="5"/>
        <v>4</v>
      </c>
      <c r="FK24" s="3">
        <f t="shared" si="5"/>
        <v>3</v>
      </c>
    </row>
    <row r="25" spans="1:167" ht="39" customHeight="1" x14ac:dyDescent="0.3">
      <c r="A25" s="83" t="s">
        <v>409</v>
      </c>
      <c r="B25" s="84"/>
      <c r="C25" s="10">
        <f>C24/7%</f>
        <v>0</v>
      </c>
      <c r="D25" s="10">
        <f t="shared" ref="D25:BO25" si="6">D24/7%</f>
        <v>71.428571428571416</v>
      </c>
      <c r="E25" s="10">
        <f t="shared" si="6"/>
        <v>28.571428571428569</v>
      </c>
      <c r="F25" s="10">
        <f t="shared" si="6"/>
        <v>0</v>
      </c>
      <c r="G25" s="10">
        <f t="shared" si="6"/>
        <v>99.999999999999986</v>
      </c>
      <c r="H25" s="10">
        <f t="shared" si="6"/>
        <v>0</v>
      </c>
      <c r="I25" s="10">
        <f t="shared" si="6"/>
        <v>0</v>
      </c>
      <c r="J25" s="10">
        <f t="shared" si="6"/>
        <v>99.999999999999986</v>
      </c>
      <c r="K25" s="10">
        <f t="shared" si="6"/>
        <v>0</v>
      </c>
      <c r="L25" s="10">
        <f t="shared" si="6"/>
        <v>0</v>
      </c>
      <c r="M25" s="10">
        <f t="shared" si="6"/>
        <v>99.999999999999986</v>
      </c>
      <c r="N25" s="10">
        <f t="shared" si="6"/>
        <v>0</v>
      </c>
      <c r="O25" s="10">
        <f t="shared" si="6"/>
        <v>0</v>
      </c>
      <c r="P25" s="10">
        <f t="shared" si="6"/>
        <v>99.999999999999986</v>
      </c>
      <c r="Q25" s="10">
        <f t="shared" si="6"/>
        <v>0</v>
      </c>
      <c r="R25" s="10">
        <f t="shared" si="6"/>
        <v>0</v>
      </c>
      <c r="S25" s="10">
        <f t="shared" si="6"/>
        <v>0</v>
      </c>
      <c r="T25" s="10">
        <f t="shared" si="6"/>
        <v>99.999999999999986</v>
      </c>
      <c r="U25" s="10">
        <f t="shared" si="6"/>
        <v>0</v>
      </c>
      <c r="V25" s="10">
        <f t="shared" si="6"/>
        <v>99.999999999999986</v>
      </c>
      <c r="W25" s="10">
        <f t="shared" si="6"/>
        <v>0</v>
      </c>
      <c r="X25" s="10">
        <f t="shared" si="6"/>
        <v>0</v>
      </c>
      <c r="Y25" s="10">
        <f t="shared" si="6"/>
        <v>99.999999999999986</v>
      </c>
      <c r="Z25" s="10">
        <f t="shared" si="6"/>
        <v>0</v>
      </c>
      <c r="AA25" s="10">
        <f t="shared" si="6"/>
        <v>0</v>
      </c>
      <c r="AB25" s="10">
        <f t="shared" si="6"/>
        <v>57.142857142857139</v>
      </c>
      <c r="AC25" s="10">
        <f t="shared" si="6"/>
        <v>42.857142857142854</v>
      </c>
      <c r="AD25" s="10">
        <f t="shared" si="6"/>
        <v>0</v>
      </c>
      <c r="AE25" s="10">
        <f t="shared" si="6"/>
        <v>99.999999999999986</v>
      </c>
      <c r="AF25" s="10">
        <f t="shared" si="6"/>
        <v>0</v>
      </c>
      <c r="AG25" s="10">
        <f t="shared" si="6"/>
        <v>0</v>
      </c>
      <c r="AH25" s="10">
        <f t="shared" si="6"/>
        <v>85.714285714285708</v>
      </c>
      <c r="AI25" s="10">
        <f t="shared" si="6"/>
        <v>14.285714285714285</v>
      </c>
      <c r="AJ25" s="10">
        <f t="shared" si="6"/>
        <v>0</v>
      </c>
      <c r="AK25" s="10">
        <f t="shared" si="6"/>
        <v>99.999999999999986</v>
      </c>
      <c r="AL25" s="10">
        <f t="shared" si="6"/>
        <v>0</v>
      </c>
      <c r="AM25" s="10">
        <f t="shared" si="6"/>
        <v>0</v>
      </c>
      <c r="AN25" s="10">
        <f t="shared" si="6"/>
        <v>85.714285714285708</v>
      </c>
      <c r="AO25" s="10">
        <f t="shared" si="6"/>
        <v>14.285714285714285</v>
      </c>
      <c r="AP25" s="10">
        <f t="shared" si="6"/>
        <v>0</v>
      </c>
      <c r="AQ25" s="10">
        <f t="shared" si="6"/>
        <v>99.999999999999986</v>
      </c>
      <c r="AR25" s="10">
        <f t="shared" si="6"/>
        <v>0</v>
      </c>
      <c r="AS25" s="10">
        <f t="shared" si="6"/>
        <v>0</v>
      </c>
      <c r="AT25" s="10">
        <f t="shared" si="6"/>
        <v>0</v>
      </c>
      <c r="AU25" s="10">
        <f t="shared" si="6"/>
        <v>99.999999999999986</v>
      </c>
      <c r="AV25" s="10">
        <f t="shared" si="6"/>
        <v>0</v>
      </c>
      <c r="AW25" s="10">
        <f t="shared" si="6"/>
        <v>42.857142857142854</v>
      </c>
      <c r="AX25" s="10">
        <f t="shared" si="6"/>
        <v>57.142857142857139</v>
      </c>
      <c r="AY25" s="10">
        <f t="shared" si="6"/>
        <v>0</v>
      </c>
      <c r="AZ25" s="10">
        <f t="shared" si="6"/>
        <v>99.999999999999986</v>
      </c>
      <c r="BA25" s="10">
        <f t="shared" si="6"/>
        <v>0</v>
      </c>
      <c r="BB25" s="10">
        <f t="shared" si="6"/>
        <v>0</v>
      </c>
      <c r="BC25" s="10">
        <f t="shared" si="6"/>
        <v>99.999999999999986</v>
      </c>
      <c r="BD25" s="10">
        <f t="shared" si="6"/>
        <v>0</v>
      </c>
      <c r="BE25" s="10">
        <f t="shared" si="6"/>
        <v>0</v>
      </c>
      <c r="BF25" s="10">
        <f t="shared" si="6"/>
        <v>99.999999999999986</v>
      </c>
      <c r="BG25" s="10">
        <f t="shared" si="6"/>
        <v>0</v>
      </c>
      <c r="BH25" s="10">
        <f t="shared" si="6"/>
        <v>0</v>
      </c>
      <c r="BI25" s="10">
        <f t="shared" si="6"/>
        <v>99.999999999999986</v>
      </c>
      <c r="BJ25" s="10">
        <f t="shared" si="6"/>
        <v>0</v>
      </c>
      <c r="BK25" s="10">
        <f t="shared" si="6"/>
        <v>0</v>
      </c>
      <c r="BL25" s="10">
        <f t="shared" si="6"/>
        <v>99.999999999999986</v>
      </c>
      <c r="BM25" s="10">
        <f t="shared" si="6"/>
        <v>0</v>
      </c>
      <c r="BN25" s="10">
        <f t="shared" si="6"/>
        <v>0</v>
      </c>
      <c r="BO25" s="10">
        <f t="shared" si="6"/>
        <v>85.714285714285708</v>
      </c>
      <c r="BP25" s="10">
        <f t="shared" ref="BP25:EA25" si="7">BP24/7%</f>
        <v>14.285714285714285</v>
      </c>
      <c r="BQ25" s="10">
        <f t="shared" si="7"/>
        <v>0</v>
      </c>
      <c r="BR25" s="10">
        <f t="shared" si="7"/>
        <v>99.999999999999986</v>
      </c>
      <c r="BS25" s="10">
        <f t="shared" si="7"/>
        <v>0</v>
      </c>
      <c r="BT25" s="10">
        <f t="shared" si="7"/>
        <v>0</v>
      </c>
      <c r="BU25" s="10">
        <f t="shared" si="7"/>
        <v>99.999999999999986</v>
      </c>
      <c r="BV25" s="10">
        <f t="shared" si="7"/>
        <v>0</v>
      </c>
      <c r="BW25" s="10">
        <f t="shared" si="7"/>
        <v>0</v>
      </c>
      <c r="BX25" s="10">
        <f t="shared" si="7"/>
        <v>99.999999999999986</v>
      </c>
      <c r="BY25" s="10">
        <f t="shared" si="7"/>
        <v>0</v>
      </c>
      <c r="BZ25" s="10">
        <f t="shared" si="7"/>
        <v>0</v>
      </c>
      <c r="CA25" s="10">
        <f t="shared" si="7"/>
        <v>99.999999999999986</v>
      </c>
      <c r="CB25" s="10">
        <f t="shared" si="7"/>
        <v>0</v>
      </c>
      <c r="CC25" s="10">
        <f t="shared" si="7"/>
        <v>0</v>
      </c>
      <c r="CD25" s="10">
        <f t="shared" si="7"/>
        <v>99.999999999999986</v>
      </c>
      <c r="CE25" s="10">
        <f t="shared" si="7"/>
        <v>0</v>
      </c>
      <c r="CF25" s="10">
        <f t="shared" si="7"/>
        <v>0</v>
      </c>
      <c r="CG25" s="10">
        <f t="shared" si="7"/>
        <v>28.571428571428569</v>
      </c>
      <c r="CH25" s="10">
        <f t="shared" si="7"/>
        <v>71.428571428571416</v>
      </c>
      <c r="CI25" s="10">
        <f t="shared" si="7"/>
        <v>0</v>
      </c>
      <c r="CJ25" s="10">
        <f t="shared" si="7"/>
        <v>28.571428571428569</v>
      </c>
      <c r="CK25" s="10">
        <f t="shared" si="7"/>
        <v>71.428571428571416</v>
      </c>
      <c r="CL25" s="10">
        <f t="shared" si="7"/>
        <v>0</v>
      </c>
      <c r="CM25" s="10">
        <f t="shared" si="7"/>
        <v>57.142857142857139</v>
      </c>
      <c r="CN25" s="10">
        <f t="shared" si="7"/>
        <v>42.857142857142854</v>
      </c>
      <c r="CO25" s="10">
        <f t="shared" si="7"/>
        <v>0</v>
      </c>
      <c r="CP25" s="10">
        <f t="shared" si="7"/>
        <v>99.999999999999986</v>
      </c>
      <c r="CQ25" s="10">
        <f t="shared" si="7"/>
        <v>0</v>
      </c>
      <c r="CR25" s="10">
        <f t="shared" si="7"/>
        <v>0</v>
      </c>
      <c r="CS25" s="10">
        <f t="shared" si="7"/>
        <v>99.999999999999986</v>
      </c>
      <c r="CT25" s="10">
        <f t="shared" si="7"/>
        <v>0</v>
      </c>
      <c r="CU25" s="10">
        <f t="shared" si="7"/>
        <v>0</v>
      </c>
      <c r="CV25" s="10">
        <f t="shared" si="7"/>
        <v>99.999999999999986</v>
      </c>
      <c r="CW25" s="10">
        <f t="shared" si="7"/>
        <v>0</v>
      </c>
      <c r="CX25" s="10">
        <f t="shared" si="7"/>
        <v>0</v>
      </c>
      <c r="CY25" s="10">
        <f t="shared" si="7"/>
        <v>42.857142857142854</v>
      </c>
      <c r="CZ25" s="10">
        <f t="shared" si="7"/>
        <v>57.142857142857139</v>
      </c>
      <c r="DA25" s="10">
        <f t="shared" si="7"/>
        <v>0</v>
      </c>
      <c r="DB25" s="10">
        <f t="shared" si="7"/>
        <v>99.999999999999986</v>
      </c>
      <c r="DC25" s="10">
        <f t="shared" si="7"/>
        <v>0</v>
      </c>
      <c r="DD25" s="10">
        <f t="shared" si="7"/>
        <v>0</v>
      </c>
      <c r="DE25" s="10">
        <f t="shared" si="7"/>
        <v>99.999999999999986</v>
      </c>
      <c r="DF25" s="10">
        <f t="shared" si="7"/>
        <v>0</v>
      </c>
      <c r="DG25" s="10">
        <f t="shared" si="7"/>
        <v>0</v>
      </c>
      <c r="DH25" s="10">
        <f t="shared" si="7"/>
        <v>99.999999999999986</v>
      </c>
      <c r="DI25" s="10">
        <f t="shared" si="7"/>
        <v>0</v>
      </c>
      <c r="DJ25" s="10">
        <f t="shared" si="7"/>
        <v>0</v>
      </c>
      <c r="DK25" s="10">
        <f t="shared" si="7"/>
        <v>99.999999999999986</v>
      </c>
      <c r="DL25" s="10">
        <f t="shared" si="7"/>
        <v>0</v>
      </c>
      <c r="DM25" s="10">
        <f t="shared" si="7"/>
        <v>0</v>
      </c>
      <c r="DN25" s="10">
        <f t="shared" si="7"/>
        <v>42.857142857142854</v>
      </c>
      <c r="DO25" s="10">
        <f t="shared" si="7"/>
        <v>57.142857142857139</v>
      </c>
      <c r="DP25" s="10">
        <f t="shared" si="7"/>
        <v>0</v>
      </c>
      <c r="DQ25" s="10">
        <f t="shared" si="7"/>
        <v>42.857142857142854</v>
      </c>
      <c r="DR25" s="10">
        <f t="shared" si="7"/>
        <v>57.142857142857139</v>
      </c>
      <c r="DS25" s="10">
        <f t="shared" si="7"/>
        <v>0</v>
      </c>
      <c r="DT25" s="10">
        <f t="shared" si="7"/>
        <v>71.428571428571416</v>
      </c>
      <c r="DU25" s="10">
        <f t="shared" si="7"/>
        <v>28.571428571428569</v>
      </c>
      <c r="DV25" s="10">
        <f t="shared" si="7"/>
        <v>0</v>
      </c>
      <c r="DW25" s="10">
        <f t="shared" si="7"/>
        <v>99.999999999999986</v>
      </c>
      <c r="DX25" s="10">
        <f t="shared" si="7"/>
        <v>0</v>
      </c>
      <c r="DY25" s="10">
        <f t="shared" si="7"/>
        <v>0</v>
      </c>
      <c r="DZ25" s="10">
        <f t="shared" si="7"/>
        <v>99.999999999999986</v>
      </c>
      <c r="EA25" s="10">
        <f t="shared" si="7"/>
        <v>0</v>
      </c>
      <c r="EB25" s="10">
        <f t="shared" ref="EB25:FK25" si="8">EB24/7%</f>
        <v>0</v>
      </c>
      <c r="EC25" s="10">
        <f t="shared" si="8"/>
        <v>0</v>
      </c>
      <c r="ED25" s="10">
        <f t="shared" si="8"/>
        <v>99.999999999999986</v>
      </c>
      <c r="EE25" s="10">
        <f t="shared" si="8"/>
        <v>0</v>
      </c>
      <c r="EF25" s="10">
        <f t="shared" si="8"/>
        <v>99.999999999999986</v>
      </c>
      <c r="EG25" s="10">
        <f t="shared" si="8"/>
        <v>0</v>
      </c>
      <c r="EH25" s="10">
        <f t="shared" si="8"/>
        <v>0</v>
      </c>
      <c r="EI25" s="10">
        <f t="shared" si="8"/>
        <v>0</v>
      </c>
      <c r="EJ25" s="10">
        <f t="shared" si="8"/>
        <v>99.999999999999986</v>
      </c>
      <c r="EK25" s="10">
        <f t="shared" si="8"/>
        <v>0</v>
      </c>
      <c r="EL25" s="10">
        <f t="shared" si="8"/>
        <v>0</v>
      </c>
      <c r="EM25" s="10">
        <f t="shared" si="8"/>
        <v>99.999999999999986</v>
      </c>
      <c r="EN25" s="10">
        <f t="shared" si="8"/>
        <v>0</v>
      </c>
      <c r="EO25" s="10">
        <f t="shared" si="8"/>
        <v>0</v>
      </c>
      <c r="EP25" s="10">
        <f t="shared" si="8"/>
        <v>99.999999999999986</v>
      </c>
      <c r="EQ25" s="10">
        <f t="shared" si="8"/>
        <v>0</v>
      </c>
      <c r="ER25" s="10">
        <f t="shared" si="8"/>
        <v>0</v>
      </c>
      <c r="ES25" s="10">
        <f t="shared" si="8"/>
        <v>99.999999999999986</v>
      </c>
      <c r="ET25" s="10">
        <f t="shared" si="8"/>
        <v>0</v>
      </c>
      <c r="EU25" s="10">
        <f t="shared" si="8"/>
        <v>99.999999999999986</v>
      </c>
      <c r="EV25" s="10">
        <f t="shared" si="8"/>
        <v>0</v>
      </c>
      <c r="EW25" s="10">
        <f t="shared" si="8"/>
        <v>0</v>
      </c>
      <c r="EX25" s="10">
        <f t="shared" si="8"/>
        <v>99.999999999999986</v>
      </c>
      <c r="EY25" s="10">
        <f t="shared" si="8"/>
        <v>0</v>
      </c>
      <c r="EZ25" s="10">
        <f t="shared" si="8"/>
        <v>0</v>
      </c>
      <c r="FA25" s="10">
        <f t="shared" si="8"/>
        <v>57.142857142857139</v>
      </c>
      <c r="FB25" s="10">
        <f t="shared" si="8"/>
        <v>42.857142857142854</v>
      </c>
      <c r="FC25" s="10">
        <f t="shared" si="8"/>
        <v>0</v>
      </c>
      <c r="FD25" s="10">
        <f t="shared" si="8"/>
        <v>99.999999999999986</v>
      </c>
      <c r="FE25" s="10">
        <f t="shared" si="8"/>
        <v>0</v>
      </c>
      <c r="FF25" s="10">
        <f t="shared" si="8"/>
        <v>0</v>
      </c>
      <c r="FG25" s="10">
        <f t="shared" si="8"/>
        <v>99.999999999999986</v>
      </c>
      <c r="FH25" s="10">
        <f t="shared" si="8"/>
        <v>0</v>
      </c>
      <c r="FI25" s="10">
        <f t="shared" si="8"/>
        <v>0</v>
      </c>
      <c r="FJ25" s="10">
        <f t="shared" si="8"/>
        <v>57.142857142857139</v>
      </c>
      <c r="FK25" s="10">
        <f t="shared" si="8"/>
        <v>42.857142857142854</v>
      </c>
    </row>
    <row r="27" spans="1:167" x14ac:dyDescent="0.3">
      <c r="B27" s="104" t="s">
        <v>682</v>
      </c>
      <c r="C27" s="105"/>
      <c r="D27" s="105"/>
      <c r="E27" s="106"/>
      <c r="F27" s="36"/>
      <c r="G27" s="36"/>
      <c r="H27" s="36"/>
      <c r="I27" s="36"/>
    </row>
    <row r="28" spans="1:167" x14ac:dyDescent="0.3">
      <c r="B28" s="15" t="s">
        <v>391</v>
      </c>
      <c r="C28" s="15" t="s">
        <v>404</v>
      </c>
      <c r="D28" s="34">
        <f>E28/100*7</f>
        <v>0</v>
      </c>
      <c r="E28" s="34">
        <f>(C25+F25+I25+L25+O25)/5</f>
        <v>0</v>
      </c>
      <c r="Q28" s="15" t="s">
        <v>391</v>
      </c>
      <c r="R28" s="15" t="s">
        <v>404</v>
      </c>
      <c r="S28">
        <v>0</v>
      </c>
    </row>
    <row r="29" spans="1:167" x14ac:dyDescent="0.3">
      <c r="B29" s="4" t="s">
        <v>392</v>
      </c>
      <c r="C29" s="4" t="s">
        <v>404</v>
      </c>
      <c r="D29" s="34">
        <f t="shared" ref="D29:D30" si="9">E29/100*7</f>
        <v>6.5999999999999988</v>
      </c>
      <c r="E29" s="27">
        <f>(D25+G25+J25+M25+P25)/5</f>
        <v>94.285714285714278</v>
      </c>
      <c r="Q29" s="4" t="s">
        <v>392</v>
      </c>
      <c r="R29" s="4" t="s">
        <v>404</v>
      </c>
      <c r="S29">
        <v>94</v>
      </c>
    </row>
    <row r="30" spans="1:167" x14ac:dyDescent="0.3">
      <c r="B30" s="4" t="s">
        <v>393</v>
      </c>
      <c r="C30" s="4" t="s">
        <v>404</v>
      </c>
      <c r="D30" s="34">
        <f t="shared" si="9"/>
        <v>0.39999999999999991</v>
      </c>
      <c r="E30" s="27">
        <f>(E25+H25+K25+N25+Q25)/5</f>
        <v>5.7142857142857135</v>
      </c>
      <c r="Q30" s="4" t="s">
        <v>393</v>
      </c>
      <c r="R30" s="4" t="s">
        <v>404</v>
      </c>
      <c r="S30">
        <v>6</v>
      </c>
    </row>
    <row r="31" spans="1:167" x14ac:dyDescent="0.3">
      <c r="B31" s="28"/>
      <c r="C31" s="28"/>
      <c r="D31" s="32">
        <f>SUM(D28:D30)</f>
        <v>6.9999999999999982</v>
      </c>
      <c r="E31" s="32">
        <f>SUM(E28:E30)</f>
        <v>99.999999999999986</v>
      </c>
    </row>
    <row r="32" spans="1:167" ht="30" customHeight="1" x14ac:dyDescent="0.3">
      <c r="B32" s="4"/>
      <c r="C32" s="4"/>
      <c r="D32" s="164" t="s">
        <v>240</v>
      </c>
      <c r="E32" s="164"/>
      <c r="F32" s="108" t="s">
        <v>241</v>
      </c>
      <c r="G32" s="108"/>
      <c r="H32" s="144" t="s">
        <v>294</v>
      </c>
      <c r="I32" s="144"/>
      <c r="J32" s="155" t="s">
        <v>688</v>
      </c>
      <c r="K32" s="156"/>
      <c r="Q32" s="4" t="s">
        <v>391</v>
      </c>
      <c r="R32" s="4" t="s">
        <v>405</v>
      </c>
      <c r="S32" s="58">
        <v>0</v>
      </c>
    </row>
    <row r="33" spans="2:19" x14ac:dyDescent="0.3">
      <c r="B33" s="4" t="s">
        <v>391</v>
      </c>
      <c r="C33" s="4" t="s">
        <v>405</v>
      </c>
      <c r="D33" s="3">
        <f>E33/100*7</f>
        <v>0</v>
      </c>
      <c r="E33" s="27">
        <f>(R25+U25+X25+AA25+AD25)/5</f>
        <v>0</v>
      </c>
      <c r="F33" s="3">
        <f>G33/100*7</f>
        <v>0</v>
      </c>
      <c r="G33" s="27">
        <f>(AG25+AJ25+AM25+AP25+AS25)/5</f>
        <v>0</v>
      </c>
      <c r="H33" s="27">
        <f>I33/100*7</f>
        <v>0</v>
      </c>
      <c r="I33" s="27">
        <f>(AV25+AY25+BB25+BE25+BH25)/5</f>
        <v>0</v>
      </c>
      <c r="J33" s="63">
        <f>(R24+U24+X24+AA24+AD24+AG24+AJ24+AM24+AP24+AS24+AV24+AY24+BB24+BE24+BH24)/15</f>
        <v>0</v>
      </c>
      <c r="K33" s="63">
        <f>(R25+U25+X25+AA25+AD25+AG25+AJ25+AM25+AP25+AS25+AV25+AY25+BB25+BE25+BH25)/15</f>
        <v>0</v>
      </c>
      <c r="Q33" s="4" t="s">
        <v>392</v>
      </c>
      <c r="R33" s="4" t="s">
        <v>405</v>
      </c>
      <c r="S33" s="58">
        <v>78</v>
      </c>
    </row>
    <row r="34" spans="2:19" x14ac:dyDescent="0.3">
      <c r="B34" s="4" t="s">
        <v>392</v>
      </c>
      <c r="C34" s="4" t="s">
        <v>405</v>
      </c>
      <c r="D34" s="56">
        <f t="shared" ref="D34:D35" si="10">E34/100*7</f>
        <v>4.9999999999999991</v>
      </c>
      <c r="E34" s="27">
        <f>(S25+V25+Y25+AB25+AE25)/5</f>
        <v>71.428571428571416</v>
      </c>
      <c r="F34" s="56">
        <f t="shared" ref="F34:F35" si="11">G34/100*7</f>
        <v>5.1999999999999993</v>
      </c>
      <c r="G34" s="27">
        <f>(AH25+AK25+AN25+AQ25+AT25)/5</f>
        <v>74.285714285714278</v>
      </c>
      <c r="H34" s="27">
        <f t="shared" ref="H34:H35" si="12">I34/100*7</f>
        <v>6.1999999999999993</v>
      </c>
      <c r="I34" s="27">
        <f>(AW25+AZ25+BC25+BF25+BI25)/5</f>
        <v>88.571428571428569</v>
      </c>
      <c r="J34" s="63">
        <f>(S24+V24+Y24+AB24+AE24+AH24+AK24+AN24+AQ24+AT24+AW24+AZ24+BC24+BF24+BI24)/15</f>
        <v>5.4666666666666668</v>
      </c>
      <c r="K34" s="63">
        <f>(S25+V25+Y25+AB25+AE25+AH25+AK25+AN25+AQ25+AT25+AW25+AZ25+BC25+BF25+BI25)/15</f>
        <v>78.095238095238088</v>
      </c>
      <c r="Q34" s="4" t="s">
        <v>393</v>
      </c>
      <c r="R34" s="4" t="s">
        <v>405</v>
      </c>
      <c r="S34" s="58">
        <v>22</v>
      </c>
    </row>
    <row r="35" spans="2:19" x14ac:dyDescent="0.3">
      <c r="B35" s="4" t="s">
        <v>393</v>
      </c>
      <c r="C35" s="4" t="s">
        <v>405</v>
      </c>
      <c r="D35" s="56">
        <f t="shared" si="10"/>
        <v>1.9999999999999996</v>
      </c>
      <c r="E35" s="27">
        <f>(T25+W25+Z25+AC25+AF25)/5</f>
        <v>28.571428571428566</v>
      </c>
      <c r="F35" s="56">
        <f t="shared" si="11"/>
        <v>1.7999999999999998</v>
      </c>
      <c r="G35" s="27">
        <f>(AI25+AL25+AO25+AR25+AU25)/5</f>
        <v>25.714285714285712</v>
      </c>
      <c r="H35" s="27">
        <f t="shared" si="12"/>
        <v>0.79999999999999982</v>
      </c>
      <c r="I35" s="27">
        <f>(AX25+BA25+BD25+BG25+BJ25)/5</f>
        <v>11.428571428571427</v>
      </c>
      <c r="J35" s="63">
        <f>(T24+W24+Z24+AC24+AF24+AI24+AL24+AO24+AR24+AU24+AX24+BA24+BD24+BG24+BJ24)/15</f>
        <v>1.5333333333333334</v>
      </c>
      <c r="K35" s="63">
        <f>(T25+W25+Z25+AC25+AF25+AI25+AL25+AO25+AR25+AU25+AX25+BA25+BD25+BG25+BJ25)/15</f>
        <v>21.904761904761905</v>
      </c>
    </row>
    <row r="36" spans="2:19" x14ac:dyDescent="0.3">
      <c r="B36" s="4"/>
      <c r="C36" s="4"/>
      <c r="D36" s="26">
        <f t="shared" ref="D36:I36" si="13">SUM(D33:D35)</f>
        <v>6.9999999999999982</v>
      </c>
      <c r="E36" s="26">
        <f t="shared" si="13"/>
        <v>99.999999999999986</v>
      </c>
      <c r="F36" s="25">
        <f t="shared" si="13"/>
        <v>6.9999999999999991</v>
      </c>
      <c r="G36" s="26">
        <f t="shared" si="13"/>
        <v>99.999999999999986</v>
      </c>
      <c r="H36" s="25">
        <f t="shared" si="13"/>
        <v>6.9999999999999991</v>
      </c>
      <c r="I36" s="26">
        <f t="shared" si="13"/>
        <v>100</v>
      </c>
      <c r="J36" s="57">
        <f>(J33+J34+J35)/1</f>
        <v>7</v>
      </c>
      <c r="K36" s="57">
        <f>(K33+K34+K35)/1</f>
        <v>100</v>
      </c>
      <c r="Q36" s="4" t="s">
        <v>391</v>
      </c>
      <c r="R36" s="4" t="s">
        <v>406</v>
      </c>
      <c r="S36">
        <v>0</v>
      </c>
    </row>
    <row r="37" spans="2:19" x14ac:dyDescent="0.3">
      <c r="B37" s="4" t="s">
        <v>391</v>
      </c>
      <c r="C37" s="4" t="s">
        <v>406</v>
      </c>
      <c r="D37" s="3">
        <f>E37/100*7</f>
        <v>0</v>
      </c>
      <c r="E37" s="27">
        <f>(BK25+BN25+BQ25+BT25+BW25)/5</f>
        <v>0</v>
      </c>
      <c r="I37" s="35"/>
      <c r="Q37" s="4" t="s">
        <v>392</v>
      </c>
      <c r="R37" s="4" t="s">
        <v>406</v>
      </c>
      <c r="S37">
        <v>97</v>
      </c>
    </row>
    <row r="38" spans="2:19" x14ac:dyDescent="0.3">
      <c r="B38" s="4" t="s">
        <v>392</v>
      </c>
      <c r="C38" s="4" t="s">
        <v>406</v>
      </c>
      <c r="D38" s="56">
        <f t="shared" ref="D38:D39" si="14">E38/100*7</f>
        <v>6.8</v>
      </c>
      <c r="E38" s="27">
        <f>(BL25+BO25+BR25+BU25+BX25)/5</f>
        <v>97.142857142857139</v>
      </c>
      <c r="Q38" s="4" t="s">
        <v>393</v>
      </c>
      <c r="R38" s="4" t="s">
        <v>406</v>
      </c>
      <c r="S38">
        <v>3</v>
      </c>
    </row>
    <row r="39" spans="2:19" x14ac:dyDescent="0.3">
      <c r="B39" s="4" t="s">
        <v>393</v>
      </c>
      <c r="C39" s="4" t="s">
        <v>406</v>
      </c>
      <c r="D39" s="56">
        <f t="shared" si="14"/>
        <v>0.19999999999999996</v>
      </c>
      <c r="E39" s="27">
        <f>(BM25+BP25+BS25+BV25+BY25)/5</f>
        <v>2.8571428571428568</v>
      </c>
    </row>
    <row r="40" spans="2:19" x14ac:dyDescent="0.3">
      <c r="B40" s="28"/>
      <c r="C40" s="28"/>
      <c r="D40" s="31">
        <f>SUM(D37:D39)</f>
        <v>7</v>
      </c>
      <c r="E40" s="31">
        <f>SUM(E37:E39)</f>
        <v>100</v>
      </c>
      <c r="F40" s="33"/>
      <c r="Q40" s="4" t="s">
        <v>391</v>
      </c>
      <c r="R40" s="4" t="s">
        <v>407</v>
      </c>
      <c r="S40">
        <v>0</v>
      </c>
    </row>
    <row r="41" spans="2:19" x14ac:dyDescent="0.3">
      <c r="B41" s="4"/>
      <c r="C41" s="4"/>
      <c r="D41" s="107" t="s">
        <v>247</v>
      </c>
      <c r="E41" s="107"/>
      <c r="F41" s="144" t="s">
        <v>243</v>
      </c>
      <c r="G41" s="144"/>
      <c r="H41" s="144" t="s">
        <v>248</v>
      </c>
      <c r="I41" s="144"/>
      <c r="J41" s="144" t="s">
        <v>249</v>
      </c>
      <c r="K41" s="144"/>
      <c r="L41" s="144" t="s">
        <v>43</v>
      </c>
      <c r="M41" s="144"/>
      <c r="N41" s="155" t="s">
        <v>688</v>
      </c>
      <c r="O41" s="156"/>
      <c r="Q41" s="4" t="s">
        <v>392</v>
      </c>
      <c r="R41" s="4" t="s">
        <v>407</v>
      </c>
      <c r="S41">
        <v>65</v>
      </c>
    </row>
    <row r="42" spans="2:19" x14ac:dyDescent="0.3">
      <c r="B42" s="4" t="s">
        <v>391</v>
      </c>
      <c r="C42" s="4" t="s">
        <v>407</v>
      </c>
      <c r="D42" s="27">
        <f>E42/100*7</f>
        <v>0</v>
      </c>
      <c r="E42" s="27">
        <f>(BZ25+CC25+CF25+CI25+CL25)/5</f>
        <v>0</v>
      </c>
      <c r="F42" s="27">
        <f>G42/100*7</f>
        <v>0</v>
      </c>
      <c r="G42" s="27">
        <f>(CO25+CR25+CU25+CX25+DA25)/5</f>
        <v>0</v>
      </c>
      <c r="H42" s="27">
        <f>I42/100*7</f>
        <v>0</v>
      </c>
      <c r="I42" s="27">
        <f>(DD25+DG25+DJ25+DM25+DP25)/5</f>
        <v>0</v>
      </c>
      <c r="J42" s="27">
        <f>K42/100*7</f>
        <v>0</v>
      </c>
      <c r="K42" s="27">
        <f>(DS25+DV25+DY25+EB25+EE25)/5</f>
        <v>0</v>
      </c>
      <c r="L42" s="27">
        <f>M42/100*7</f>
        <v>0</v>
      </c>
      <c r="M42" s="27">
        <f>(EH25+EK25+EN25+EQ25+ET25)/5</f>
        <v>0</v>
      </c>
      <c r="N42" s="63">
        <f>(BZ24+CC24+CF24+CI24+CL24+CO24+CR24+CU24+CX24+DA24+DD24+DG24+DJ24+DM24+DP24+DS24+DV24+DY24+EB24+EE24+EH24+EK24+EN24+EQ24+ET24)/25</f>
        <v>0</v>
      </c>
      <c r="O42" s="63">
        <f>(BZ25+CC25+CF25+CI25+CL25+CO25+CR25+CU25+CX25+DA25+DD25+DG25+DJ25+DM25+DP25+DS25+DV25+DY25+EB25+EE25+EH25+EK25+EN25+EQ25+ET25)/25</f>
        <v>0</v>
      </c>
      <c r="Q42" s="4" t="s">
        <v>393</v>
      </c>
      <c r="R42" s="4" t="s">
        <v>407</v>
      </c>
      <c r="S42">
        <v>35</v>
      </c>
    </row>
    <row r="43" spans="2:19" x14ac:dyDescent="0.3">
      <c r="B43" s="4" t="s">
        <v>392</v>
      </c>
      <c r="C43" s="4" t="s">
        <v>407</v>
      </c>
      <c r="D43" s="27">
        <f t="shared" ref="D43:D44" si="15">E43/100*7</f>
        <v>4.3999999999999995</v>
      </c>
      <c r="E43" s="27">
        <f>(CA25+CD25+CG25+CJ25+CM25)/5</f>
        <v>62.857142857142847</v>
      </c>
      <c r="F43" s="27">
        <f t="shared" ref="F43:F44" si="16">G43/100*7</f>
        <v>6.1999999999999993</v>
      </c>
      <c r="G43" s="27">
        <f>(CP25+CS25+CV25+CY25+DB25)/5</f>
        <v>88.571428571428555</v>
      </c>
      <c r="H43" s="27">
        <f t="shared" ref="H43:H44" si="17">I43/100*7</f>
        <v>5.3999999999999986</v>
      </c>
      <c r="I43" s="27">
        <f>(DE25+DH25+DK25+DN25+DQ25)/5</f>
        <v>77.142857142857125</v>
      </c>
      <c r="J43" s="27">
        <f t="shared" ref="J43:J44" si="18">K43/100*7</f>
        <v>5.1999999999999993</v>
      </c>
      <c r="K43" s="27">
        <f>(DT25+DW25+DZ25+EC25+EF25)/5</f>
        <v>74.285714285714278</v>
      </c>
      <c r="L43" s="27">
        <f t="shared" ref="L43:L44" si="19">M43/100*7</f>
        <v>1.3999999999999997</v>
      </c>
      <c r="M43" s="27">
        <f>(EI25+EL25+EO25+ER25+EU25)/5</f>
        <v>19.999999999999996</v>
      </c>
      <c r="N43" s="63">
        <f>(CA24+CD24+CG24+CJ24+CM24+CP24+CS24+CV24+CY24+DB24+DE24+DH24+DK24+DN24+DQ24+DT24+DW24+DZ24+EC24+EF24+EI24+EL24+EO24+ER24+EU24)/25</f>
        <v>4.5199999999999996</v>
      </c>
      <c r="O43" s="63">
        <f>(CA25+CD25+CG25+CJ25+CM25+CP25+CS25+CV25+CY25+DB25+DE25+DH25+DK25+DN25+DQ25+DT25+DW25+DZ25+EC25+EF25+EI25+EL25+EO25+ER25+EU25)/25</f>
        <v>64.571428571428569</v>
      </c>
    </row>
    <row r="44" spans="2:19" x14ac:dyDescent="0.3">
      <c r="B44" s="4" t="s">
        <v>393</v>
      </c>
      <c r="C44" s="4" t="s">
        <v>407</v>
      </c>
      <c r="D44" s="27">
        <f t="shared" si="15"/>
        <v>2.5999999999999996</v>
      </c>
      <c r="E44" s="27">
        <f>(CB25+CE25+CH25+CK25+CN25)/5</f>
        <v>37.142857142857139</v>
      </c>
      <c r="F44" s="27">
        <f t="shared" si="16"/>
        <v>0.79999999999999982</v>
      </c>
      <c r="G44" s="27">
        <f>(CQ25+CT25+CW25+CZ25+DC25)/5</f>
        <v>11.428571428571427</v>
      </c>
      <c r="H44" s="27">
        <f t="shared" si="17"/>
        <v>1.5999999999999996</v>
      </c>
      <c r="I44" s="27">
        <f>(DF25+DI25+DL25+DO25+DR25)/5</f>
        <v>22.857142857142854</v>
      </c>
      <c r="J44" s="27">
        <f t="shared" si="18"/>
        <v>1.7999999999999998</v>
      </c>
      <c r="K44" s="27">
        <f>(DU25+DX25+EA25+ED25+EG25)/5</f>
        <v>25.714285714285712</v>
      </c>
      <c r="L44" s="27">
        <f t="shared" si="19"/>
        <v>5.5999999999999988</v>
      </c>
      <c r="M44" s="27">
        <f>(EJ25+EM25+EP25+ES25+EV25)/5</f>
        <v>79.999999999999986</v>
      </c>
      <c r="N44" s="63">
        <f>(CB24+CE24+CH24+CK24+CN24+CQ24+CT24+CW24+CZ24+DC24+DF24+DI24+DL24+DO24+DR24+DU24+DX24+EA24+ED24+EG24+EJ24+EM24+EP24+ES24+EV24)/25</f>
        <v>2.48</v>
      </c>
      <c r="O44" s="63">
        <f>(CB25+CE25+CH25+CK25+CN25+CQ25+CT25+CW25+CZ25+DC25+DF25+DI25+DL25+DO25+DR25+DU25+DX25+EA25+ED25+EG25+EJ25+EM25+EP25+ES25+EV25)/25</f>
        <v>35.428571428571423</v>
      </c>
      <c r="Q44" s="4" t="s">
        <v>391</v>
      </c>
      <c r="R44" s="4" t="s">
        <v>408</v>
      </c>
      <c r="S44">
        <v>0</v>
      </c>
    </row>
    <row r="45" spans="2:19" x14ac:dyDescent="0.3">
      <c r="B45" s="4"/>
      <c r="C45" s="4"/>
      <c r="D45" s="25">
        <f t="shared" ref="D45:M45" si="20">SUM(D42:D44)</f>
        <v>6.9999999999999991</v>
      </c>
      <c r="E45" s="25">
        <f t="shared" si="20"/>
        <v>99.999999999999986</v>
      </c>
      <c r="F45" s="25">
        <f t="shared" si="20"/>
        <v>6.9999999999999991</v>
      </c>
      <c r="G45" s="26">
        <f t="shared" si="20"/>
        <v>99.999999999999986</v>
      </c>
      <c r="H45" s="25">
        <f t="shared" si="20"/>
        <v>6.9999999999999982</v>
      </c>
      <c r="I45" s="26">
        <f t="shared" si="20"/>
        <v>99.999999999999972</v>
      </c>
      <c r="J45" s="25">
        <f t="shared" si="20"/>
        <v>6.9999999999999991</v>
      </c>
      <c r="K45" s="26">
        <f t="shared" si="20"/>
        <v>99.999999999999986</v>
      </c>
      <c r="L45" s="25">
        <f t="shared" si="20"/>
        <v>6.9999999999999982</v>
      </c>
      <c r="M45" s="26">
        <f t="shared" si="20"/>
        <v>99.999999999999986</v>
      </c>
      <c r="N45" s="57">
        <f>(N42+N43+N44)/1</f>
        <v>7</v>
      </c>
      <c r="O45" s="57">
        <f>(O42+O43+O44)/1</f>
        <v>100</v>
      </c>
      <c r="Q45" s="4" t="s">
        <v>392</v>
      </c>
      <c r="R45" s="4" t="s">
        <v>408</v>
      </c>
      <c r="S45">
        <v>83</v>
      </c>
    </row>
    <row r="46" spans="2:19" x14ac:dyDescent="0.3">
      <c r="B46" s="4" t="s">
        <v>391</v>
      </c>
      <c r="C46" s="4" t="s">
        <v>408</v>
      </c>
      <c r="D46" s="27">
        <f>E46/100*7</f>
        <v>0</v>
      </c>
      <c r="E46" s="27">
        <f>(EW25+EZ25+FC25+FF25+FI25)/5</f>
        <v>0</v>
      </c>
      <c r="Q46" s="4" t="s">
        <v>393</v>
      </c>
      <c r="R46" s="4" t="s">
        <v>408</v>
      </c>
      <c r="S46">
        <v>17</v>
      </c>
    </row>
    <row r="47" spans="2:19" x14ac:dyDescent="0.3">
      <c r="B47" s="4" t="s">
        <v>392</v>
      </c>
      <c r="C47" s="4" t="s">
        <v>408</v>
      </c>
      <c r="D47" s="27">
        <f t="shared" ref="D47:D48" si="21">E47/100*7</f>
        <v>5.8</v>
      </c>
      <c r="E47" s="27">
        <f>(EX25+FA25+FD25+FG25+FJ25)/5</f>
        <v>82.857142857142847</v>
      </c>
    </row>
    <row r="48" spans="2:19" x14ac:dyDescent="0.3">
      <c r="B48" s="4" t="s">
        <v>393</v>
      </c>
      <c r="C48" s="4" t="s">
        <v>408</v>
      </c>
      <c r="D48" s="27">
        <f t="shared" si="21"/>
        <v>1.2</v>
      </c>
      <c r="E48" s="27">
        <f>(EY25+FB25+FE25+FH25+FK25)/5</f>
        <v>17.142857142857142</v>
      </c>
    </row>
    <row r="49" spans="2:5" x14ac:dyDescent="0.3">
      <c r="B49" s="4"/>
      <c r="C49" s="4"/>
      <c r="D49" s="25">
        <f>SUM(D46:D48)</f>
        <v>7</v>
      </c>
      <c r="E49" s="25">
        <f>SUM(E46:E48)</f>
        <v>99.999999999999986</v>
      </c>
    </row>
  </sheetData>
  <mergeCells count="142">
    <mergeCell ref="N41:O41"/>
    <mergeCell ref="D41:E41"/>
    <mergeCell ref="F41:G41"/>
    <mergeCell ref="H41:I41"/>
    <mergeCell ref="J41:K41"/>
    <mergeCell ref="L41:M41"/>
    <mergeCell ref="B27:E27"/>
    <mergeCell ref="BE12:BG12"/>
    <mergeCell ref="BH12:BJ12"/>
    <mergeCell ref="D32:E32"/>
    <mergeCell ref="F32:G32"/>
    <mergeCell ref="H32:I32"/>
    <mergeCell ref="A24:B24"/>
    <mergeCell ref="AV12:AX12"/>
    <mergeCell ref="AY12:BA12"/>
    <mergeCell ref="BB12:BD12"/>
    <mergeCell ref="A25:B25"/>
    <mergeCell ref="A4:A13"/>
    <mergeCell ref="B4:B13"/>
    <mergeCell ref="C12:E12"/>
    <mergeCell ref="F12:H12"/>
    <mergeCell ref="O11:Q11"/>
    <mergeCell ref="O12:Q12"/>
    <mergeCell ref="C11:E11"/>
    <mergeCell ref="AM12:AO12"/>
    <mergeCell ref="AM11:AO11"/>
    <mergeCell ref="AP11:AR11"/>
    <mergeCell ref="J32:K32"/>
    <mergeCell ref="BZ4:EV4"/>
    <mergeCell ref="DS5:EG5"/>
    <mergeCell ref="CO5:DC5"/>
    <mergeCell ref="EH5:EV5"/>
    <mergeCell ref="X12:Z12"/>
    <mergeCell ref="I12:K12"/>
    <mergeCell ref="L12:N12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R12:T12"/>
    <mergeCell ref="EH11:EJ11"/>
    <mergeCell ref="EK11:EM11"/>
    <mergeCell ref="AJ11:AL11"/>
    <mergeCell ref="EN11:EP11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N12:EP12"/>
    <mergeCell ref="ET12:EV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FI12:FK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I11:K11"/>
  </mergeCells>
  <pageMargins left="0.7" right="0.7" top="0.75" bottom="0.75" header="0.3" footer="0.3"/>
  <pageSetup paperSize="9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Группа раннего возраста</vt:lpstr>
      <vt:lpstr>Младшая группа</vt:lpstr>
      <vt:lpstr>Средняя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2024-09-20T11:51:57Z</dcterms:modified>
</cp:coreProperties>
</file>